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385" activeTab="0"/>
  </bookViews>
  <sheets>
    <sheet name="Учебный план" sheetId="1" r:id="rId1"/>
  </sheets>
  <definedNames/>
  <calcPr fullCalcOnLoad="1"/>
</workbook>
</file>

<file path=xl/comments1.xml><?xml version="1.0" encoding="utf-8"?>
<comments xmlns="http://schemas.openxmlformats.org/spreadsheetml/2006/main">
  <authors>
    <author>Николай</author>
  </authors>
  <commentList>
    <comment ref="B24" authorId="0">
      <text>
        <r>
          <rPr>
            <b/>
            <sz val="9"/>
            <rFont val="Tahoma"/>
            <family val="2"/>
          </rPr>
          <t>Николай:</t>
        </r>
        <r>
          <rPr>
            <sz val="9"/>
            <rFont val="Tahoma"/>
            <family val="2"/>
          </rPr>
          <t xml:space="preserve">
А зачем здесь МХК???</t>
        </r>
      </text>
    </comment>
  </commentList>
</comments>
</file>

<file path=xl/sharedStrings.xml><?xml version="1.0" encoding="utf-8"?>
<sst xmlns="http://schemas.openxmlformats.org/spreadsheetml/2006/main" count="567" uniqueCount="200">
  <si>
    <t>Индекс</t>
  </si>
  <si>
    <t>Наименование циклов, дисциплин, 
профессиональных модулей, 
МДК, практик</t>
  </si>
  <si>
    <t>Формы промежуточной
аттестации</t>
  </si>
  <si>
    <t>Учебная нагрузка
(кол-во часов)</t>
  </si>
  <si>
    <t>Распределение обязательной нагрузки (кол-во часов)</t>
  </si>
  <si>
    <t>Максимальная</t>
  </si>
  <si>
    <t>Самостоятельная</t>
  </si>
  <si>
    <t>Обязательная</t>
  </si>
  <si>
    <t>1 курс</t>
  </si>
  <si>
    <t>2 курс</t>
  </si>
  <si>
    <t>3 курс</t>
  </si>
  <si>
    <t>4 курс</t>
  </si>
  <si>
    <t>Всего занятий</t>
  </si>
  <si>
    <t>В том числе</t>
  </si>
  <si>
    <t>1 семестр, 17 нед.</t>
  </si>
  <si>
    <t>2 семестр, 23 нед.</t>
  </si>
  <si>
    <t>Теория</t>
  </si>
  <si>
    <t>Практика</t>
  </si>
  <si>
    <t>Курсовых</t>
  </si>
  <si>
    <t>О.00</t>
  </si>
  <si>
    <t>Общеобразовательный цикл</t>
  </si>
  <si>
    <t>0</t>
  </si>
  <si>
    <t>ОДБ.00</t>
  </si>
  <si>
    <t>Базовые дисциплины</t>
  </si>
  <si>
    <t>ОДБ.01</t>
  </si>
  <si>
    <t>20</t>
  </si>
  <si>
    <t>30</t>
  </si>
  <si>
    <t>ОДБ.02</t>
  </si>
  <si>
    <t>36</t>
  </si>
  <si>
    <t>ОДБ.03</t>
  </si>
  <si>
    <t>Иностранный язык</t>
  </si>
  <si>
    <t>60</t>
  </si>
  <si>
    <t>40</t>
  </si>
  <si>
    <t>ОДБ.04</t>
  </si>
  <si>
    <t>История</t>
  </si>
  <si>
    <t>21</t>
  </si>
  <si>
    <t>ОДБ.05</t>
  </si>
  <si>
    <t>26</t>
  </si>
  <si>
    <t>35</t>
  </si>
  <si>
    <t>ОДБ.06</t>
  </si>
  <si>
    <t>Химия</t>
  </si>
  <si>
    <t>ОДБ.07</t>
  </si>
  <si>
    <t>Биология</t>
  </si>
  <si>
    <t>ДЗ</t>
  </si>
  <si>
    <t>54</t>
  </si>
  <si>
    <t>18</t>
  </si>
  <si>
    <t>ОДБ.08</t>
  </si>
  <si>
    <t>География</t>
  </si>
  <si>
    <t>108</t>
  </si>
  <si>
    <t>ОДБ.09</t>
  </si>
  <si>
    <t>Физическая культура</t>
  </si>
  <si>
    <t>ОДБ.10</t>
  </si>
  <si>
    <t>ОБЖ</t>
  </si>
  <si>
    <t>ОДБ.11</t>
  </si>
  <si>
    <t>Экология</t>
  </si>
  <si>
    <t>ОДП.00</t>
  </si>
  <si>
    <t>Профильные дисциплины</t>
  </si>
  <si>
    <t>ОДП.12</t>
  </si>
  <si>
    <t>Информатика</t>
  </si>
  <si>
    <t>162</t>
  </si>
  <si>
    <t>ОДП.13</t>
  </si>
  <si>
    <t>427</t>
  </si>
  <si>
    <t>142</t>
  </si>
  <si>
    <t>285</t>
  </si>
  <si>
    <t>70</t>
  </si>
  <si>
    <t>ОДП.14</t>
  </si>
  <si>
    <t>Физика</t>
  </si>
  <si>
    <t>270</t>
  </si>
  <si>
    <t>90</t>
  </si>
  <si>
    <t>180</t>
  </si>
  <si>
    <t>42</t>
  </si>
  <si>
    <t>УД.00</t>
  </si>
  <si>
    <t>Дополнительные дисциплины</t>
  </si>
  <si>
    <t>УД.01</t>
  </si>
  <si>
    <t>78</t>
  </si>
  <si>
    <t>52</t>
  </si>
  <si>
    <t>УД.02</t>
  </si>
  <si>
    <t>Психологические аспекты профессионального мастерства</t>
  </si>
  <si>
    <t>75</t>
  </si>
  <si>
    <t>25</t>
  </si>
  <si>
    <t>50</t>
  </si>
  <si>
    <t>УД.03</t>
  </si>
  <si>
    <t>Основы проектирования</t>
  </si>
  <si>
    <t>63</t>
  </si>
  <si>
    <t>УД.04</t>
  </si>
  <si>
    <t>Основы предпринимательской деятельности</t>
  </si>
  <si>
    <t>ОП.00</t>
  </si>
  <si>
    <t>Общепрофессиональный цикл</t>
  </si>
  <si>
    <t>ОП.01</t>
  </si>
  <si>
    <t>Электротехника</t>
  </si>
  <si>
    <t>80</t>
  </si>
  <si>
    <t>ОП.02</t>
  </si>
  <si>
    <t>Охрана труда</t>
  </si>
  <si>
    <t>ОП.03</t>
  </si>
  <si>
    <t>Материаловедение</t>
  </si>
  <si>
    <t>ОП.04</t>
  </si>
  <si>
    <t>Безопасность жизнедеятельности</t>
  </si>
  <si>
    <t>ОП.05</t>
  </si>
  <si>
    <t>Основы технического черчения</t>
  </si>
  <si>
    <t>ОП.06</t>
  </si>
  <si>
    <t>Слесарное дело</t>
  </si>
  <si>
    <t>ОП.07</t>
  </si>
  <si>
    <t>Общий курс железных дорог</t>
  </si>
  <si>
    <t>П.00</t>
  </si>
  <si>
    <t>Профессиональный цикл</t>
  </si>
  <si>
    <t>ПМ.00</t>
  </si>
  <si>
    <t>Профессиональные модули</t>
  </si>
  <si>
    <t>ПМ.01</t>
  </si>
  <si>
    <t>ПП.01</t>
  </si>
  <si>
    <t>Производственная практика 01</t>
  </si>
  <si>
    <t>540</t>
  </si>
  <si>
    <t>360</t>
  </si>
  <si>
    <t>УП.01</t>
  </si>
  <si>
    <t>Учебная практика 01</t>
  </si>
  <si>
    <t>864</t>
  </si>
  <si>
    <t>252</t>
  </si>
  <si>
    <t>288</t>
  </si>
  <si>
    <t>417</t>
  </si>
  <si>
    <t>139</t>
  </si>
  <si>
    <t>278</t>
  </si>
  <si>
    <t>ПТЭ</t>
  </si>
  <si>
    <t>ПМ.02</t>
  </si>
  <si>
    <t>Управление и техническая эксплуатация локомотива (электровоз/тепловоз) под руководством машиниста</t>
  </si>
  <si>
    <t>ПП.02</t>
  </si>
  <si>
    <t>Производственная практика 02</t>
  </si>
  <si>
    <t>З</t>
  </si>
  <si>
    <t>576</t>
  </si>
  <si>
    <t>УП.02</t>
  </si>
  <si>
    <t>Учебная практика 02</t>
  </si>
  <si>
    <t>Конструкция и управление локомотивом (электровоз/тепловоз)</t>
  </si>
  <si>
    <t>Э</t>
  </si>
  <si>
    <t>210</t>
  </si>
  <si>
    <t>140</t>
  </si>
  <si>
    <t>Устройство и эксплуатация автотормозов</t>
  </si>
  <si>
    <t>120</t>
  </si>
  <si>
    <t>ПТЭ и инструкции по сигнализации</t>
  </si>
  <si>
    <t>Охрана труда для локомотивных бригад</t>
  </si>
  <si>
    <t>ВД.00</t>
  </si>
  <si>
    <t>Вариативная часть</t>
  </si>
  <si>
    <t>ВД.01</t>
  </si>
  <si>
    <t>Экономические и правовые основы профессиональной деятельности</t>
  </si>
  <si>
    <t>ВД.02</t>
  </si>
  <si>
    <t>Безопасность движения поездов</t>
  </si>
  <si>
    <t>ФК.00</t>
  </si>
  <si>
    <t>ФК.01</t>
  </si>
  <si>
    <t>Физическая культура(д)</t>
  </si>
  <si>
    <t>С.00</t>
  </si>
  <si>
    <t>Сборы</t>
  </si>
  <si>
    <t>С.01</t>
  </si>
  <si>
    <t>ВСЕГО</t>
  </si>
  <si>
    <t>Всего</t>
  </si>
  <si>
    <t>Дисциплин и МДК</t>
  </si>
  <si>
    <t xml:space="preserve">Учебной практики </t>
  </si>
  <si>
    <t xml:space="preserve">Производственной практики </t>
  </si>
  <si>
    <t>Экзаменов</t>
  </si>
  <si>
    <t xml:space="preserve">Дифф. зачётов </t>
  </si>
  <si>
    <t>Зачётов</t>
  </si>
  <si>
    <t xml:space="preserve">Других форм контроля </t>
  </si>
  <si>
    <t>Условные обозначения</t>
  </si>
  <si>
    <t>* По умолчанию в общем количестве экзаменов дополнительно подсчитываются квалификационные экзамены по "Профессиональным модулям", добавленным в учебный план.</t>
  </si>
  <si>
    <t>Итого за 1 курс</t>
  </si>
  <si>
    <t>Итого за 2 курс</t>
  </si>
  <si>
    <t>Итого за 3 курс</t>
  </si>
  <si>
    <t>Итого за 4 курс</t>
  </si>
  <si>
    <t>ГИА</t>
  </si>
  <si>
    <r>
      <t xml:space="preserve">Количество и формы промежуточной аттестации за цикл — </t>
    </r>
    <r>
      <rPr>
        <b/>
        <sz val="9"/>
        <color indexed="8"/>
        <rFont val="Times New Roman"/>
        <family val="1"/>
      </rPr>
      <t>N</t>
    </r>
    <r>
      <rPr>
        <b/>
        <vertAlign val="subscript"/>
        <sz val="9"/>
        <color indexed="8"/>
        <rFont val="Times New Roman"/>
        <family val="1"/>
      </rPr>
      <t>З</t>
    </r>
    <r>
      <rPr>
        <b/>
        <sz val="9"/>
        <color indexed="8"/>
        <rFont val="Times New Roman"/>
        <family val="1"/>
      </rPr>
      <t>/N</t>
    </r>
    <r>
      <rPr>
        <b/>
        <vertAlign val="subscript"/>
        <sz val="9"/>
        <color indexed="8"/>
        <rFont val="Times New Roman"/>
        <family val="1"/>
      </rPr>
      <t>ДЗ</t>
    </r>
    <r>
      <rPr>
        <b/>
        <sz val="9"/>
        <color indexed="8"/>
        <rFont val="Times New Roman"/>
        <family val="1"/>
      </rPr>
      <t>/N</t>
    </r>
    <r>
      <rPr>
        <b/>
        <vertAlign val="subscript"/>
        <sz val="9"/>
        <color indexed="8"/>
        <rFont val="Times New Roman"/>
        <family val="1"/>
      </rPr>
      <t>Э</t>
    </r>
    <r>
      <rPr>
        <b/>
        <sz val="9"/>
        <color indexed="8"/>
        <rFont val="Times New Roman"/>
        <family val="1"/>
      </rPr>
      <t>/N</t>
    </r>
    <r>
      <rPr>
        <b/>
        <vertAlign val="subscript"/>
        <sz val="9"/>
        <color indexed="8"/>
        <rFont val="Times New Roman"/>
        <family val="1"/>
      </rPr>
      <t>ДР</t>
    </r>
  </si>
  <si>
    <r>
      <rPr>
        <b/>
        <sz val="9"/>
        <color indexed="8"/>
        <rFont val="Times New Roman"/>
        <family val="1"/>
      </rPr>
      <t>N</t>
    </r>
    <r>
      <rPr>
        <b/>
        <vertAlign val="subscript"/>
        <sz val="9"/>
        <color indexed="8"/>
        <rFont val="Times New Roman"/>
        <family val="1"/>
      </rPr>
      <t>З</t>
    </r>
    <r>
      <rPr>
        <vertAlign val="sub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— количество зачетов (З); </t>
    </r>
    <r>
      <rPr>
        <b/>
        <sz val="9"/>
        <color indexed="8"/>
        <rFont val="Times New Roman"/>
        <family val="1"/>
      </rPr>
      <t>N</t>
    </r>
    <r>
      <rPr>
        <b/>
        <vertAlign val="subscript"/>
        <sz val="9"/>
        <color indexed="8"/>
        <rFont val="Times New Roman"/>
        <family val="1"/>
      </rPr>
      <t>ДЗ</t>
    </r>
    <r>
      <rPr>
        <vertAlign val="subscript"/>
        <sz val="9"/>
        <color indexed="8"/>
        <rFont val="Times New Roman"/>
        <family val="1"/>
      </rPr>
      <t xml:space="preserve"> </t>
    </r>
    <r>
      <rPr>
        <sz val="9"/>
        <color indexed="8"/>
        <rFont val="Times New Roman"/>
        <family val="1"/>
      </rPr>
      <t xml:space="preserve">— количество дифференцированных зачетов (ДЗ); </t>
    </r>
    <r>
      <rPr>
        <b/>
        <sz val="9"/>
        <color indexed="8"/>
        <rFont val="Times New Roman"/>
        <family val="1"/>
      </rPr>
      <t>N</t>
    </r>
    <r>
      <rPr>
        <b/>
        <vertAlign val="subscript"/>
        <sz val="9"/>
        <color indexed="8"/>
        <rFont val="Times New Roman"/>
        <family val="1"/>
      </rPr>
      <t>Э</t>
    </r>
    <r>
      <rPr>
        <sz val="9"/>
        <color indexed="8"/>
        <rFont val="Times New Roman"/>
        <family val="1"/>
      </rPr>
      <t xml:space="preserve"> — количество экзаменов (Э)*; </t>
    </r>
    <r>
      <rPr>
        <b/>
        <sz val="9"/>
        <color indexed="8"/>
        <rFont val="Times New Roman"/>
        <family val="1"/>
      </rPr>
      <t>N</t>
    </r>
    <r>
      <rPr>
        <b/>
        <vertAlign val="subscript"/>
        <sz val="9"/>
        <color indexed="8"/>
        <rFont val="Times New Roman"/>
        <family val="1"/>
      </rPr>
      <t>ДР</t>
    </r>
    <r>
      <rPr>
        <sz val="9"/>
        <color indexed="8"/>
        <rFont val="Times New Roman"/>
        <family val="1"/>
      </rPr>
      <t xml:space="preserve"> — количество других форм аттестации (ДР).</t>
    </r>
  </si>
  <si>
    <t xml:space="preserve">     2 недели</t>
  </si>
  <si>
    <t>Обществознание</t>
  </si>
  <si>
    <t>Математика: алгебра и начала математического анализа; геометрия</t>
  </si>
  <si>
    <t>Русский язык</t>
  </si>
  <si>
    <t>Литература</t>
  </si>
  <si>
    <t>Техническое обслуживание и ремонт локомотива (электровоз/тепловоз)</t>
  </si>
  <si>
    <t>Устройство, техническое обслуживание и ремонт узлов локомотива (электровоз/тепловоз)</t>
  </si>
  <si>
    <t>МДК.01.01</t>
  </si>
  <si>
    <t>Устройство и техническое обслуживание автотормозов локомотива</t>
  </si>
  <si>
    <t>МДК.02.01</t>
  </si>
  <si>
    <t>Мировая художественная культура (МХК)</t>
  </si>
  <si>
    <t>Физическая культура (д)</t>
  </si>
  <si>
    <t>23.01.09  "Машинист локомотива"  01.09.2017-30.06.2021</t>
  </si>
  <si>
    <t>Государственная итоговая аттестация</t>
  </si>
  <si>
    <t>п-</t>
  </si>
  <si>
    <t>па-</t>
  </si>
  <si>
    <t>гиа-2</t>
  </si>
  <si>
    <t>т-17+</t>
  </si>
  <si>
    <t>п-4</t>
  </si>
  <si>
    <t>т-20+</t>
  </si>
  <si>
    <t>п-7</t>
  </si>
  <si>
    <t>т-10</t>
  </si>
  <si>
    <t>па-1</t>
  </si>
  <si>
    <t>п-8</t>
  </si>
  <si>
    <t>т-15</t>
  </si>
  <si>
    <t>п-5</t>
  </si>
  <si>
    <t>п-10</t>
  </si>
  <si>
    <t>т-13</t>
  </si>
  <si>
    <t>п-2</t>
  </si>
  <si>
    <t>п-22</t>
  </si>
  <si>
    <t>т-11</t>
  </si>
  <si>
    <t>т-0</t>
  </si>
  <si>
    <t>т-14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</si>
</sst>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О\П\ \«@\»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9"/>
      <color theme="1"/>
      <name val="Times New Roman"/>
      <family val="1"/>
    </font>
    <font>
      <b/>
      <sz val="10"/>
      <color theme="1"/>
      <name val="Arial"/>
      <family val="2"/>
    </font>
    <font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double"/>
      <right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/>
      <top style="double"/>
      <bottom style="thin"/>
    </border>
    <border>
      <left style="double"/>
      <right/>
      <top style="thin"/>
      <bottom style="double"/>
    </border>
    <border>
      <left style="double"/>
      <right style="double"/>
      <top style="thin"/>
      <bottom style="double"/>
    </border>
    <border>
      <left style="double"/>
      <right/>
      <top style="double"/>
      <bottom style="double"/>
    </border>
    <border>
      <left style="thin"/>
      <right style="thin"/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 style="double"/>
      <right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double"/>
      <right style="thin"/>
      <top style="medium"/>
      <bottom style="thin"/>
    </border>
    <border>
      <left style="double"/>
      <right style="double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thin"/>
    </border>
    <border>
      <left style="medium"/>
      <right style="thin"/>
      <top style="thin"/>
      <bottom/>
    </border>
    <border>
      <left style="medium"/>
      <right style="thin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double"/>
      <top style="double"/>
      <bottom style="medium"/>
    </border>
    <border>
      <left/>
      <right style="thin"/>
      <top style="double"/>
      <bottom style="medium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/>
    </border>
    <border>
      <left style="double"/>
      <right style="medium"/>
      <top style="double"/>
      <bottom style="medium"/>
    </border>
    <border>
      <left style="double"/>
      <right/>
      <top style="double"/>
      <bottom/>
    </border>
    <border>
      <left/>
      <right style="double"/>
      <top style="double"/>
      <bottom style="double"/>
    </border>
    <border>
      <left/>
      <right style="double"/>
      <top style="double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double"/>
      <right style="double"/>
      <top/>
      <bottom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63"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1" fontId="52" fillId="0" borderId="0" xfId="0" applyNumberFormat="1" applyFont="1" applyFill="1" applyBorder="1" applyAlignment="1">
      <alignment horizontal="center"/>
    </xf>
    <xf numFmtId="49" fontId="52" fillId="0" borderId="0" xfId="0" applyNumberFormat="1" applyFont="1" applyFill="1" applyBorder="1" applyAlignment="1">
      <alignment/>
    </xf>
    <xf numFmtId="164" fontId="53" fillId="0" borderId="0" xfId="0" applyNumberFormat="1" applyFont="1" applyFill="1" applyBorder="1" applyAlignment="1">
      <alignment horizontal="left" vertical="center"/>
    </xf>
    <xf numFmtId="49" fontId="54" fillId="0" borderId="0" xfId="0" applyNumberFormat="1" applyFont="1" applyFill="1" applyBorder="1" applyAlignment="1">
      <alignment/>
    </xf>
    <xf numFmtId="1" fontId="54" fillId="0" borderId="0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1" fontId="55" fillId="0" borderId="10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left" wrapText="1"/>
    </xf>
    <xf numFmtId="49" fontId="52" fillId="0" borderId="0" xfId="0" applyNumberFormat="1" applyFont="1" applyFill="1" applyBorder="1" applyAlignment="1">
      <alignment horizontal="left" wrapText="1"/>
    </xf>
    <xf numFmtId="1" fontId="54" fillId="17" borderId="10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vertical="center"/>
    </xf>
    <xf numFmtId="49" fontId="55" fillId="0" borderId="0" xfId="0" applyNumberFormat="1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 vertical="center" textRotation="90"/>
    </xf>
    <xf numFmtId="49" fontId="54" fillId="17" borderId="13" xfId="0" applyNumberFormat="1" applyFont="1" applyFill="1" applyBorder="1" applyAlignment="1">
      <alignment horizontal="center" vertical="center"/>
    </xf>
    <xf numFmtId="49" fontId="55" fillId="0" borderId="13" xfId="0" applyNumberFormat="1" applyFont="1" applyFill="1" applyBorder="1" applyAlignment="1">
      <alignment horizontal="center" vertical="center"/>
    </xf>
    <xf numFmtId="49" fontId="57" fillId="35" borderId="14" xfId="0" applyNumberFormat="1" applyFont="1" applyFill="1" applyBorder="1" applyAlignment="1">
      <alignment vertical="center" wrapText="1"/>
    </xf>
    <xf numFmtId="49" fontId="54" fillId="17" borderId="15" xfId="0" applyNumberFormat="1" applyFont="1" applyFill="1" applyBorder="1" applyAlignment="1">
      <alignment vertical="center" wrapText="1"/>
    </xf>
    <xf numFmtId="49" fontId="55" fillId="0" borderId="15" xfId="0" applyNumberFormat="1" applyFont="1" applyFill="1" applyBorder="1" applyAlignment="1">
      <alignment vertical="center" wrapText="1"/>
    </xf>
    <xf numFmtId="49" fontId="54" fillId="17" borderId="15" xfId="0" applyNumberFormat="1" applyFont="1" applyFill="1" applyBorder="1" applyAlignment="1">
      <alignment vertical="top" wrapText="1"/>
    </xf>
    <xf numFmtId="49" fontId="57" fillId="35" borderId="16" xfId="0" applyNumberFormat="1" applyFont="1" applyFill="1" applyBorder="1" applyAlignment="1">
      <alignment horizontal="center" vertical="center"/>
    </xf>
    <xf numFmtId="49" fontId="55" fillId="0" borderId="17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vertical="center" wrapText="1"/>
    </xf>
    <xf numFmtId="1" fontId="55" fillId="0" borderId="11" xfId="0" applyNumberFormat="1" applyFont="1" applyFill="1" applyBorder="1" applyAlignment="1">
      <alignment horizontal="center" vertical="center"/>
    </xf>
    <xf numFmtId="49" fontId="57" fillId="15" borderId="19" xfId="0" applyNumberFormat="1" applyFont="1" applyFill="1" applyBorder="1" applyAlignment="1">
      <alignment horizontal="center" vertical="center"/>
    </xf>
    <xf numFmtId="49" fontId="57" fillId="15" borderId="12" xfId="0" applyNumberFormat="1" applyFont="1" applyFill="1" applyBorder="1" applyAlignment="1">
      <alignment vertical="center" wrapText="1"/>
    </xf>
    <xf numFmtId="0" fontId="54" fillId="33" borderId="20" xfId="0" applyFont="1" applyFill="1" applyBorder="1" applyAlignment="1">
      <alignment horizontal="center" vertical="center"/>
    </xf>
    <xf numFmtId="49" fontId="57" fillId="35" borderId="19" xfId="0" applyNumberFormat="1" applyFont="1" applyFill="1" applyBorder="1" applyAlignment="1">
      <alignment horizontal="center" vertical="center"/>
    </xf>
    <xf numFmtId="49" fontId="57" fillId="35" borderId="12" xfId="0" applyNumberFormat="1" applyFont="1" applyFill="1" applyBorder="1" applyAlignment="1">
      <alignment vertical="center" wrapText="1"/>
    </xf>
    <xf numFmtId="49" fontId="57" fillId="35" borderId="14" xfId="0" applyNumberFormat="1" applyFont="1" applyFill="1" applyBorder="1" applyAlignment="1">
      <alignment horizontal="center" vertical="center"/>
    </xf>
    <xf numFmtId="49" fontId="54" fillId="17" borderId="15" xfId="0" applyNumberFormat="1" applyFont="1" applyFill="1" applyBorder="1" applyAlignment="1">
      <alignment horizontal="center" vertical="center"/>
    </xf>
    <xf numFmtId="49" fontId="55" fillId="0" borderId="15" xfId="0" applyNumberFormat="1" applyFont="1" applyFill="1" applyBorder="1" applyAlignment="1">
      <alignment horizontal="center" vertical="center"/>
    </xf>
    <xf numFmtId="49" fontId="55" fillId="0" borderId="18" xfId="0" applyNumberFormat="1" applyFont="1" applyFill="1" applyBorder="1" applyAlignment="1">
      <alignment horizontal="center" vertical="center"/>
    </xf>
    <xf numFmtId="49" fontId="57" fillId="15" borderId="12" xfId="0" applyNumberFormat="1" applyFont="1" applyFill="1" applyBorder="1" applyAlignment="1">
      <alignment horizontal="center" vertical="center"/>
    </xf>
    <xf numFmtId="0" fontId="57" fillId="35" borderId="21" xfId="0" applyFont="1" applyFill="1" applyBorder="1" applyAlignment="1">
      <alignment horizontal="center" vertical="center"/>
    </xf>
    <xf numFmtId="0" fontId="54" fillId="17" borderId="22" xfId="0" applyFont="1" applyFill="1" applyBorder="1" applyAlignment="1">
      <alignment horizontal="center" vertical="center"/>
    </xf>
    <xf numFmtId="0" fontId="55" fillId="0" borderId="22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1" fontId="57" fillId="35" borderId="24" xfId="0" applyNumberFormat="1" applyFont="1" applyFill="1" applyBorder="1" applyAlignment="1">
      <alignment horizontal="center" vertical="center"/>
    </xf>
    <xf numFmtId="1" fontId="54" fillId="17" borderId="25" xfId="0" applyNumberFormat="1" applyFont="1" applyFill="1" applyBorder="1" applyAlignment="1">
      <alignment horizontal="center" vertical="center"/>
    </xf>
    <xf numFmtId="1" fontId="55" fillId="0" borderId="25" xfId="0" applyNumberFormat="1" applyFont="1" applyFill="1" applyBorder="1" applyAlignment="1">
      <alignment horizontal="center" vertical="center"/>
    </xf>
    <xf numFmtId="1" fontId="55" fillId="0" borderId="26" xfId="0" applyNumberFormat="1" applyFont="1" applyFill="1" applyBorder="1" applyAlignment="1">
      <alignment horizontal="center" vertical="center"/>
    </xf>
    <xf numFmtId="1" fontId="57" fillId="15" borderId="27" xfId="0" applyNumberFormat="1" applyFont="1" applyFill="1" applyBorder="1" applyAlignment="1">
      <alignment horizontal="center" vertical="center"/>
    </xf>
    <xf numFmtId="0" fontId="57" fillId="35" borderId="28" xfId="0" applyFont="1" applyFill="1" applyBorder="1" applyAlignment="1">
      <alignment horizontal="center" vertical="center"/>
    </xf>
    <xf numFmtId="0" fontId="54" fillId="17" borderId="29" xfId="0" applyFont="1" applyFill="1" applyBorder="1" applyAlignment="1">
      <alignment horizontal="center" vertical="center"/>
    </xf>
    <xf numFmtId="0" fontId="55" fillId="0" borderId="29" xfId="0" applyFont="1" applyFill="1" applyBorder="1" applyAlignment="1">
      <alignment horizontal="center" vertical="center"/>
    </xf>
    <xf numFmtId="0" fontId="55" fillId="0" borderId="30" xfId="0" applyFont="1" applyFill="1" applyBorder="1" applyAlignment="1">
      <alignment horizontal="center" vertical="center"/>
    </xf>
    <xf numFmtId="0" fontId="57" fillId="36" borderId="14" xfId="0" applyFont="1" applyFill="1" applyBorder="1" applyAlignment="1">
      <alignment horizontal="center" vertical="center"/>
    </xf>
    <xf numFmtId="49" fontId="55" fillId="0" borderId="31" xfId="0" applyNumberFormat="1" applyFont="1" applyFill="1" applyBorder="1" applyAlignment="1">
      <alignment horizontal="center" vertical="center"/>
    </xf>
    <xf numFmtId="49" fontId="55" fillId="0" borderId="32" xfId="0" applyNumberFormat="1" applyFont="1" applyFill="1" applyBorder="1" applyAlignment="1">
      <alignment vertical="center" wrapText="1"/>
    </xf>
    <xf numFmtId="49" fontId="55" fillId="0" borderId="32" xfId="0" applyNumberFormat="1" applyFont="1" applyFill="1" applyBorder="1" applyAlignment="1">
      <alignment horizontal="center" vertical="center"/>
    </xf>
    <xf numFmtId="1" fontId="55" fillId="0" borderId="33" xfId="0" applyNumberFormat="1" applyFont="1" applyFill="1" applyBorder="1" applyAlignment="1">
      <alignment horizontal="center" vertical="center"/>
    </xf>
    <xf numFmtId="1" fontId="55" fillId="0" borderId="34" xfId="0" applyNumberFormat="1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7" fillId="36" borderId="15" xfId="0" applyFont="1" applyFill="1" applyBorder="1" applyAlignment="1">
      <alignment horizontal="center" vertical="center"/>
    </xf>
    <xf numFmtId="49" fontId="57" fillId="18" borderId="13" xfId="0" applyNumberFormat="1" applyFont="1" applyFill="1" applyBorder="1" applyAlignment="1">
      <alignment horizontal="center" vertical="center"/>
    </xf>
    <xf numFmtId="49" fontId="57" fillId="18" borderId="15" xfId="0" applyNumberFormat="1" applyFont="1" applyFill="1" applyBorder="1" applyAlignment="1">
      <alignment vertical="center" wrapText="1"/>
    </xf>
    <xf numFmtId="49" fontId="57" fillId="18" borderId="15" xfId="0" applyNumberFormat="1" applyFont="1" applyFill="1" applyBorder="1" applyAlignment="1">
      <alignment horizontal="center" vertical="center"/>
    </xf>
    <xf numFmtId="1" fontId="57" fillId="18" borderId="25" xfId="0" applyNumberFormat="1" applyFont="1" applyFill="1" applyBorder="1" applyAlignment="1">
      <alignment horizontal="center" vertical="center"/>
    </xf>
    <xf numFmtId="0" fontId="57" fillId="18" borderId="22" xfId="0" applyFont="1" applyFill="1" applyBorder="1" applyAlignment="1">
      <alignment horizontal="center" vertical="center"/>
    </xf>
    <xf numFmtId="0" fontId="57" fillId="18" borderId="15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56" fillId="36" borderId="18" xfId="0" applyFont="1" applyFill="1" applyBorder="1" applyAlignment="1">
      <alignment horizontal="center" vertical="center"/>
    </xf>
    <xf numFmtId="0" fontId="56" fillId="36" borderId="32" xfId="0" applyFont="1" applyFill="1" applyBorder="1" applyAlignment="1">
      <alignment horizontal="center" vertical="center"/>
    </xf>
    <xf numFmtId="49" fontId="58" fillId="0" borderId="15" xfId="0" applyNumberFormat="1" applyFont="1" applyFill="1" applyBorder="1" applyAlignment="1">
      <alignment vertical="center" wrapText="1"/>
    </xf>
    <xf numFmtId="0" fontId="55" fillId="37" borderId="22" xfId="0" applyFont="1" applyFill="1" applyBorder="1" applyAlignment="1">
      <alignment horizontal="center" vertical="center"/>
    </xf>
    <xf numFmtId="0" fontId="55" fillId="37" borderId="29" xfId="0" applyFont="1" applyFill="1" applyBorder="1" applyAlignment="1">
      <alignment horizontal="center" vertical="center"/>
    </xf>
    <xf numFmtId="0" fontId="55" fillId="35" borderId="29" xfId="0" applyFont="1" applyFill="1" applyBorder="1" applyAlignment="1">
      <alignment horizontal="center" vertical="center"/>
    </xf>
    <xf numFmtId="0" fontId="55" fillId="34" borderId="29" xfId="0" applyFont="1" applyFill="1" applyBorder="1" applyAlignment="1">
      <alignment horizontal="center" vertical="center"/>
    </xf>
    <xf numFmtId="0" fontId="55" fillId="35" borderId="22" xfId="0" applyFont="1" applyFill="1" applyBorder="1" applyAlignment="1">
      <alignment horizontal="center" vertical="center"/>
    </xf>
    <xf numFmtId="0" fontId="55" fillId="34" borderId="23" xfId="0" applyFont="1" applyFill="1" applyBorder="1" applyAlignment="1">
      <alignment horizontal="center" vertical="center"/>
    </xf>
    <xf numFmtId="0" fontId="55" fillId="37" borderId="30" xfId="0" applyFont="1" applyFill="1" applyBorder="1" applyAlignment="1">
      <alignment horizontal="center" vertical="center"/>
    </xf>
    <xf numFmtId="1" fontId="57" fillId="36" borderId="27" xfId="0" applyNumberFormat="1" applyFont="1" applyFill="1" applyBorder="1" applyAlignment="1">
      <alignment horizontal="center" vertical="center"/>
    </xf>
    <xf numFmtId="0" fontId="55" fillId="37" borderId="36" xfId="0" applyFont="1" applyFill="1" applyBorder="1" applyAlignment="1">
      <alignment horizontal="center" vertical="center"/>
    </xf>
    <xf numFmtId="0" fontId="55" fillId="37" borderId="23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1" fontId="57" fillId="35" borderId="16" xfId="0" applyNumberFormat="1" applyFont="1" applyFill="1" applyBorder="1" applyAlignment="1">
      <alignment horizontal="center" vertical="center"/>
    </xf>
    <xf numFmtId="1" fontId="54" fillId="17" borderId="29" xfId="0" applyNumberFormat="1" applyFont="1" applyFill="1" applyBorder="1" applyAlignment="1">
      <alignment horizontal="center" vertical="center"/>
    </xf>
    <xf numFmtId="1" fontId="55" fillId="0" borderId="29" xfId="0" applyNumberFormat="1" applyFont="1" applyFill="1" applyBorder="1" applyAlignment="1">
      <alignment horizontal="center" vertical="center"/>
    </xf>
    <xf numFmtId="1" fontId="54" fillId="17" borderId="13" xfId="0" applyNumberFormat="1" applyFont="1" applyFill="1" applyBorder="1" applyAlignment="1">
      <alignment horizontal="center" vertical="center"/>
    </xf>
    <xf numFmtId="1" fontId="55" fillId="0" borderId="30" xfId="0" applyNumberFormat="1" applyFont="1" applyFill="1" applyBorder="1" applyAlignment="1">
      <alignment horizontal="center" vertical="center"/>
    </xf>
    <xf numFmtId="1" fontId="55" fillId="0" borderId="36" xfId="0" applyNumberFormat="1" applyFont="1" applyFill="1" applyBorder="1" applyAlignment="1">
      <alignment horizontal="center" vertical="center"/>
    </xf>
    <xf numFmtId="1" fontId="57" fillId="18" borderId="13" xfId="0" applyNumberFormat="1" applyFont="1" applyFill="1" applyBorder="1" applyAlignment="1">
      <alignment horizontal="center" vertical="center"/>
    </xf>
    <xf numFmtId="1" fontId="57" fillId="15" borderId="19" xfId="0" applyNumberFormat="1" applyFont="1" applyFill="1" applyBorder="1" applyAlignment="1">
      <alignment horizontal="center" vertical="center"/>
    </xf>
    <xf numFmtId="1" fontId="57" fillId="35" borderId="37" xfId="0" applyNumberFormat="1" applyFont="1" applyFill="1" applyBorder="1" applyAlignment="1">
      <alignment horizontal="center" vertical="center"/>
    </xf>
    <xf numFmtId="1" fontId="57" fillId="35" borderId="38" xfId="0" applyNumberFormat="1" applyFont="1" applyFill="1" applyBorder="1" applyAlignment="1">
      <alignment horizontal="center" vertical="center"/>
    </xf>
    <xf numFmtId="0" fontId="57" fillId="36" borderId="39" xfId="0" applyFont="1" applyFill="1" applyBorder="1" applyAlignment="1">
      <alignment horizontal="center" vertical="center"/>
    </xf>
    <xf numFmtId="0" fontId="57" fillId="35" borderId="40" xfId="0" applyFont="1" applyFill="1" applyBorder="1" applyAlignment="1">
      <alignment horizontal="center" vertical="center"/>
    </xf>
    <xf numFmtId="0" fontId="54" fillId="17" borderId="41" xfId="0" applyFont="1" applyFill="1" applyBorder="1" applyAlignment="1">
      <alignment horizontal="center" vertical="center"/>
    </xf>
    <xf numFmtId="0" fontId="55" fillId="0" borderId="41" xfId="0" applyFont="1" applyFill="1" applyBorder="1" applyAlignment="1">
      <alignment horizontal="center" vertical="center"/>
    </xf>
    <xf numFmtId="1" fontId="54" fillId="17" borderId="41" xfId="0" applyNumberFormat="1" applyFont="1" applyFill="1" applyBorder="1" applyAlignment="1">
      <alignment horizontal="center" vertical="center"/>
    </xf>
    <xf numFmtId="0" fontId="55" fillId="37" borderId="41" xfId="0" applyFont="1" applyFill="1" applyBorder="1" applyAlignment="1">
      <alignment horizontal="center" vertical="center"/>
    </xf>
    <xf numFmtId="0" fontId="55" fillId="0" borderId="42" xfId="0" applyFont="1" applyFill="1" applyBorder="1" applyAlignment="1">
      <alignment horizontal="center" vertical="center"/>
    </xf>
    <xf numFmtId="1" fontId="57" fillId="35" borderId="43" xfId="0" applyNumberFormat="1" applyFont="1" applyFill="1" applyBorder="1" applyAlignment="1">
      <alignment horizontal="center" vertical="center"/>
    </xf>
    <xf numFmtId="0" fontId="55" fillId="0" borderId="44" xfId="0" applyFont="1" applyFill="1" applyBorder="1" applyAlignment="1">
      <alignment horizontal="center" vertical="center"/>
    </xf>
    <xf numFmtId="1" fontId="57" fillId="18" borderId="41" xfId="0" applyNumberFormat="1" applyFont="1" applyFill="1" applyBorder="1" applyAlignment="1">
      <alignment horizontal="center" vertical="center"/>
    </xf>
    <xf numFmtId="1" fontId="57" fillId="15" borderId="45" xfId="0" applyNumberFormat="1" applyFont="1" applyFill="1" applyBorder="1" applyAlignment="1">
      <alignment horizontal="center" vertical="center"/>
    </xf>
    <xf numFmtId="1" fontId="57" fillId="15" borderId="46" xfId="0" applyNumberFormat="1" applyFont="1" applyFill="1" applyBorder="1" applyAlignment="1">
      <alignment horizontal="center" vertical="center"/>
    </xf>
    <xf numFmtId="0" fontId="57" fillId="36" borderId="47" xfId="0" applyFont="1" applyFill="1" applyBorder="1" applyAlignment="1">
      <alignment horizontal="center" vertical="center"/>
    </xf>
    <xf numFmtId="0" fontId="57" fillId="15" borderId="48" xfId="0" applyFont="1" applyFill="1" applyBorder="1" applyAlignment="1">
      <alignment horizontal="center" vertical="center"/>
    </xf>
    <xf numFmtId="0" fontId="57" fillId="36" borderId="49" xfId="0" applyFont="1" applyFill="1" applyBorder="1" applyAlignment="1">
      <alignment horizontal="center" vertical="center"/>
    </xf>
    <xf numFmtId="0" fontId="57" fillId="36" borderId="50" xfId="0" applyFont="1" applyFill="1" applyBorder="1" applyAlignment="1">
      <alignment horizontal="center" vertical="center"/>
    </xf>
    <xf numFmtId="0" fontId="56" fillId="36" borderId="50" xfId="0" applyFont="1" applyFill="1" applyBorder="1" applyAlignment="1">
      <alignment horizontal="center" vertical="center"/>
    </xf>
    <xf numFmtId="0" fontId="56" fillId="36" borderId="51" xfId="0" applyFont="1" applyFill="1" applyBorder="1" applyAlignment="1">
      <alignment horizontal="center" vertical="center"/>
    </xf>
    <xf numFmtId="0" fontId="57" fillId="36" borderId="52" xfId="0" applyFont="1" applyFill="1" applyBorder="1" applyAlignment="1">
      <alignment horizontal="center" vertical="center"/>
    </xf>
    <xf numFmtId="0" fontId="56" fillId="36" borderId="53" xfId="0" applyFont="1" applyFill="1" applyBorder="1" applyAlignment="1">
      <alignment horizontal="center" vertical="center"/>
    </xf>
    <xf numFmtId="0" fontId="57" fillId="36" borderId="54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55" fillId="35" borderId="22" xfId="0" applyNumberFormat="1" applyFont="1" applyFill="1" applyBorder="1" applyAlignment="1">
      <alignment horizontal="center" vertical="center"/>
    </xf>
    <xf numFmtId="0" fontId="55" fillId="34" borderId="30" xfId="0" applyFont="1" applyFill="1" applyBorder="1" applyAlignment="1">
      <alignment horizontal="center" vertical="center"/>
    </xf>
    <xf numFmtId="0" fontId="15" fillId="15" borderId="48" xfId="0" applyFont="1" applyFill="1" applyBorder="1" applyAlignment="1">
      <alignment horizontal="center" vertical="center"/>
    </xf>
    <xf numFmtId="0" fontId="15" fillId="35" borderId="28" xfId="0" applyFont="1" applyFill="1" applyBorder="1" applyAlignment="1">
      <alignment horizontal="center" vertical="center"/>
    </xf>
    <xf numFmtId="0" fontId="55" fillId="34" borderId="41" xfId="0" applyFont="1" applyFill="1" applyBorder="1" applyAlignment="1">
      <alignment horizontal="center" vertical="center"/>
    </xf>
    <xf numFmtId="1" fontId="61" fillId="0" borderId="26" xfId="0" applyNumberFormat="1" applyFont="1" applyFill="1" applyBorder="1" applyAlignment="1">
      <alignment horizontal="center" vertical="center"/>
    </xf>
    <xf numFmtId="1" fontId="61" fillId="0" borderId="11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horizontal="center" vertical="center"/>
    </xf>
    <xf numFmtId="1" fontId="62" fillId="0" borderId="25" xfId="0" applyNumberFormat="1" applyFont="1" applyFill="1" applyBorder="1" applyAlignment="1">
      <alignment horizontal="center" vertical="center"/>
    </xf>
    <xf numFmtId="1" fontId="62" fillId="0" borderId="10" xfId="0" applyNumberFormat="1" applyFont="1" applyFill="1" applyBorder="1" applyAlignment="1">
      <alignment horizontal="center" vertical="center"/>
    </xf>
    <xf numFmtId="49" fontId="62" fillId="0" borderId="15" xfId="0" applyNumberFormat="1" applyFont="1" applyFill="1" applyBorder="1" applyAlignment="1">
      <alignment vertical="center" wrapText="1"/>
    </xf>
    <xf numFmtId="49" fontId="54" fillId="34" borderId="12" xfId="0" applyNumberFormat="1" applyFont="1" applyFill="1" applyBorder="1" applyAlignment="1">
      <alignment horizontal="center" vertical="center" textRotation="90" wrapText="1"/>
    </xf>
    <xf numFmtId="49" fontId="54" fillId="34" borderId="12" xfId="0" applyNumberFormat="1" applyFont="1" applyFill="1" applyBorder="1" applyAlignment="1">
      <alignment horizontal="center" vertical="center" textRotation="90"/>
    </xf>
    <xf numFmtId="49" fontId="63" fillId="34" borderId="12" xfId="0" applyNumberFormat="1" applyFont="1" applyFill="1" applyBorder="1" applyAlignment="1">
      <alignment horizontal="center" vertical="center"/>
    </xf>
    <xf numFmtId="49" fontId="63" fillId="34" borderId="12" xfId="0" applyNumberFormat="1" applyFont="1" applyFill="1" applyBorder="1" applyAlignment="1">
      <alignment horizontal="center" vertical="center" wrapText="1"/>
    </xf>
    <xf numFmtId="49" fontId="64" fillId="34" borderId="12" xfId="0" applyNumberFormat="1" applyFont="1" applyFill="1" applyBorder="1" applyAlignment="1">
      <alignment horizontal="center" vertical="center"/>
    </xf>
    <xf numFmtId="49" fontId="54" fillId="34" borderId="12" xfId="0" applyNumberFormat="1" applyFont="1" applyFill="1" applyBorder="1" applyAlignment="1">
      <alignment horizontal="center" vertical="center"/>
    </xf>
    <xf numFmtId="49" fontId="55" fillId="34" borderId="19" xfId="0" applyNumberFormat="1" applyFont="1" applyFill="1" applyBorder="1" applyAlignment="1">
      <alignment horizontal="center" vertical="center" textRotation="90"/>
    </xf>
    <xf numFmtId="49" fontId="55" fillId="34" borderId="55" xfId="0" applyNumberFormat="1" applyFont="1" applyFill="1" applyBorder="1" applyAlignment="1">
      <alignment vertical="center"/>
    </xf>
    <xf numFmtId="49" fontId="57" fillId="34" borderId="56" xfId="0" applyNumberFormat="1" applyFont="1" applyFill="1" applyBorder="1" applyAlignment="1">
      <alignment horizontal="center" vertical="center"/>
    </xf>
    <xf numFmtId="49" fontId="57" fillId="34" borderId="19" xfId="0" applyNumberFormat="1" applyFont="1" applyFill="1" applyBorder="1" applyAlignment="1">
      <alignment horizontal="center" vertical="center"/>
    </xf>
    <xf numFmtId="49" fontId="55" fillId="34" borderId="56" xfId="0" applyNumberFormat="1" applyFont="1" applyFill="1" applyBorder="1" applyAlignment="1">
      <alignment horizontal="center" vertical="center" textRotation="90"/>
    </xf>
    <xf numFmtId="49" fontId="55" fillId="34" borderId="57" xfId="0" applyNumberFormat="1" applyFont="1" applyFill="1" applyBorder="1" applyAlignment="1">
      <alignment vertical="center"/>
    </xf>
    <xf numFmtId="49" fontId="54" fillId="33" borderId="58" xfId="0" applyNumberFormat="1" applyFont="1" applyFill="1" applyBorder="1" applyAlignment="1">
      <alignment horizontal="center" vertical="center" wrapText="1"/>
    </xf>
    <xf numFmtId="0" fontId="64" fillId="33" borderId="59" xfId="0" applyFont="1" applyFill="1" applyBorder="1" applyAlignment="1">
      <alignment vertical="center"/>
    </xf>
    <xf numFmtId="0" fontId="64" fillId="33" borderId="25" xfId="0" applyFont="1" applyFill="1" applyBorder="1" applyAlignment="1">
      <alignment vertical="center"/>
    </xf>
    <xf numFmtId="0" fontId="64" fillId="33" borderId="60" xfId="0" applyFont="1" applyFill="1" applyBorder="1" applyAlignment="1">
      <alignment vertical="center"/>
    </xf>
    <xf numFmtId="0" fontId="64" fillId="33" borderId="26" xfId="0" applyFont="1" applyFill="1" applyBorder="1" applyAlignment="1">
      <alignment vertical="center"/>
    </xf>
    <xf numFmtId="0" fontId="64" fillId="33" borderId="61" xfId="0" applyFont="1" applyFill="1" applyBorder="1" applyAlignment="1">
      <alignment vertical="center"/>
    </xf>
    <xf numFmtId="49" fontId="57" fillId="33" borderId="62" xfId="0" applyNumberFormat="1" applyFont="1" applyFill="1" applyBorder="1" applyAlignment="1">
      <alignment horizontal="center" vertical="center"/>
    </xf>
    <xf numFmtId="49" fontId="57" fillId="33" borderId="15" xfId="0" applyNumberFormat="1" applyFont="1" applyFill="1" applyBorder="1" applyAlignment="1">
      <alignment horizontal="center" vertical="center"/>
    </xf>
    <xf numFmtId="49" fontId="57" fillId="33" borderId="18" xfId="0" applyNumberFormat="1" applyFont="1" applyFill="1" applyBorder="1" applyAlignment="1">
      <alignment horizontal="center" vertical="center"/>
    </xf>
    <xf numFmtId="49" fontId="54" fillId="33" borderId="63" xfId="0" applyNumberFormat="1" applyFont="1" applyFill="1" applyBorder="1" applyAlignment="1">
      <alignment horizontal="left" vertical="center"/>
    </xf>
    <xf numFmtId="49" fontId="54" fillId="33" borderId="20" xfId="0" applyNumberFormat="1" applyFont="1" applyFill="1" applyBorder="1" applyAlignment="1">
      <alignment horizontal="left" vertical="center"/>
    </xf>
    <xf numFmtId="49" fontId="54" fillId="33" borderId="22" xfId="0" applyNumberFormat="1" applyFont="1" applyFill="1" applyBorder="1" applyAlignment="1">
      <alignment horizontal="left" vertical="center"/>
    </xf>
    <xf numFmtId="49" fontId="54" fillId="33" borderId="10" xfId="0" applyNumberFormat="1" applyFont="1" applyFill="1" applyBorder="1" applyAlignment="1">
      <alignment horizontal="left" vertical="center"/>
    </xf>
    <xf numFmtId="49" fontId="54" fillId="33" borderId="23" xfId="0" applyNumberFormat="1" applyFont="1" applyFill="1" applyBorder="1" applyAlignment="1">
      <alignment horizontal="left" vertical="center"/>
    </xf>
    <xf numFmtId="49" fontId="54" fillId="33" borderId="11" xfId="0" applyNumberFormat="1" applyFont="1" applyFill="1" applyBorder="1" applyAlignment="1">
      <alignment horizontal="left" vertical="center"/>
    </xf>
    <xf numFmtId="49" fontId="55" fillId="0" borderId="32" xfId="0" applyNumberFormat="1" applyFont="1" applyFill="1" applyBorder="1" applyAlignment="1">
      <alignment horizontal="center" vertical="center"/>
    </xf>
    <xf numFmtId="49" fontId="55" fillId="0" borderId="64" xfId="0" applyNumberFormat="1" applyFont="1" applyFill="1" applyBorder="1" applyAlignment="1">
      <alignment horizontal="center" vertical="center"/>
    </xf>
    <xf numFmtId="49" fontId="55" fillId="0" borderId="62" xfId="0" applyNumberFormat="1" applyFont="1" applyFill="1" applyBorder="1" applyAlignment="1">
      <alignment horizontal="center" vertical="center"/>
    </xf>
    <xf numFmtId="49" fontId="55" fillId="0" borderId="65" xfId="0" applyNumberFormat="1" applyFont="1" applyFill="1" applyBorder="1" applyAlignment="1">
      <alignment horizontal="center" vertical="center"/>
    </xf>
    <xf numFmtId="49" fontId="57" fillId="36" borderId="12" xfId="0" applyNumberFormat="1" applyFont="1" applyFill="1" applyBorder="1" applyAlignment="1">
      <alignment horizontal="center" vertical="center" textRotation="90"/>
    </xf>
    <xf numFmtId="49" fontId="57" fillId="36" borderId="66" xfId="0" applyNumberFormat="1" applyFont="1" applyFill="1" applyBorder="1" applyAlignment="1">
      <alignment horizontal="center" vertical="center" textRotation="90"/>
    </xf>
    <xf numFmtId="0" fontId="63" fillId="34" borderId="56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49" fontId="57" fillId="35" borderId="67" xfId="0" applyNumberFormat="1" applyFont="1" applyFill="1" applyBorder="1" applyAlignment="1">
      <alignment horizontal="right" vertical="center"/>
    </xf>
    <xf numFmtId="49" fontId="57" fillId="35" borderId="68" xfId="0" applyNumberFormat="1" applyFont="1" applyFill="1" applyBorder="1" applyAlignment="1">
      <alignment horizontal="right" vertical="center"/>
    </xf>
    <xf numFmtId="49" fontId="57" fillId="35" borderId="69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120" zoomScaleNormal="120" zoomScalePageLayoutView="0" workbookViewId="0" topLeftCell="A1">
      <selection activeCell="X61" sqref="X61"/>
    </sheetView>
  </sheetViews>
  <sheetFormatPr defaultColWidth="9.140625" defaultRowHeight="15"/>
  <cols>
    <col min="1" max="1" width="9.8515625" style="3" customWidth="1"/>
    <col min="2" max="2" width="33.421875" style="13" customWidth="1"/>
    <col min="3" max="3" width="6.7109375" style="11" customWidth="1"/>
    <col min="4" max="4" width="5.00390625" style="2" customWidth="1"/>
    <col min="5" max="5" width="4.8515625" style="2" customWidth="1"/>
    <col min="6" max="6" width="5.7109375" style="2" customWidth="1"/>
    <col min="7" max="7" width="5.00390625" style="2" customWidth="1"/>
    <col min="8" max="8" width="4.28125" style="2" customWidth="1"/>
    <col min="9" max="9" width="4.8515625" style="2" customWidth="1"/>
    <col min="10" max="10" width="4.421875" style="1" customWidth="1"/>
    <col min="11" max="11" width="4.28125" style="1" customWidth="1"/>
    <col min="12" max="12" width="4.7109375" style="1" customWidth="1"/>
    <col min="13" max="13" width="4.421875" style="1" customWidth="1"/>
    <col min="14" max="14" width="4.7109375" style="1" customWidth="1"/>
    <col min="15" max="15" width="5.140625" style="1" customWidth="1"/>
    <col min="16" max="17" width="4.57421875" style="1" customWidth="1"/>
    <col min="18" max="18" width="5.140625" style="1" customWidth="1"/>
    <col min="19" max="19" width="4.7109375" style="1" customWidth="1"/>
    <col min="20" max="20" width="4.57421875" style="1" customWidth="1"/>
    <col min="21" max="21" width="5.00390625" style="1" customWidth="1"/>
    <col min="22" max="22" width="9.140625" style="1" customWidth="1"/>
    <col min="23" max="16384" width="9.140625" style="1" customWidth="1"/>
  </cols>
  <sheetData>
    <row r="1" spans="1:21" ht="15.75" customHeight="1" thickBot="1">
      <c r="A1" s="4" t="s">
        <v>179</v>
      </c>
      <c r="B1" s="12"/>
      <c r="C1" s="10"/>
      <c r="D1" s="6"/>
      <c r="E1" s="6"/>
      <c r="F1" s="6"/>
      <c r="G1" s="6"/>
      <c r="H1" s="6"/>
      <c r="I1" s="6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6.5" customHeight="1" thickBot="1" thickTop="1">
      <c r="A2" s="127" t="s">
        <v>0</v>
      </c>
      <c r="B2" s="128" t="s">
        <v>1</v>
      </c>
      <c r="C2" s="125" t="s">
        <v>2</v>
      </c>
      <c r="D2" s="128" t="s">
        <v>3</v>
      </c>
      <c r="E2" s="127"/>
      <c r="F2" s="127"/>
      <c r="G2" s="127"/>
      <c r="H2" s="127"/>
      <c r="I2" s="127"/>
      <c r="J2" s="158" t="s">
        <v>4</v>
      </c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</row>
    <row r="3" spans="1:21" ht="12" customHeight="1" thickBot="1" thickTop="1">
      <c r="A3" s="127"/>
      <c r="B3" s="128"/>
      <c r="C3" s="126"/>
      <c r="D3" s="126" t="s">
        <v>5</v>
      </c>
      <c r="E3" s="126" t="s">
        <v>6</v>
      </c>
      <c r="F3" s="129" t="s">
        <v>7</v>
      </c>
      <c r="G3" s="129"/>
      <c r="H3" s="129"/>
      <c r="I3" s="129"/>
      <c r="J3" s="133" t="s">
        <v>8</v>
      </c>
      <c r="K3" s="134" t="s">
        <v>8</v>
      </c>
      <c r="L3" s="156" t="s">
        <v>160</v>
      </c>
      <c r="M3" s="133" t="s">
        <v>9</v>
      </c>
      <c r="N3" s="134" t="s">
        <v>9</v>
      </c>
      <c r="O3" s="156" t="s">
        <v>161</v>
      </c>
      <c r="P3" s="133" t="s">
        <v>10</v>
      </c>
      <c r="Q3" s="134" t="s">
        <v>10</v>
      </c>
      <c r="R3" s="156" t="s">
        <v>162</v>
      </c>
      <c r="S3" s="133" t="s">
        <v>11</v>
      </c>
      <c r="T3" s="134" t="s">
        <v>11</v>
      </c>
      <c r="U3" s="156" t="s">
        <v>163</v>
      </c>
    </row>
    <row r="4" spans="1:21" ht="19.5" customHeight="1" thickBot="1" thickTop="1">
      <c r="A4" s="127"/>
      <c r="B4" s="128"/>
      <c r="C4" s="126"/>
      <c r="D4" s="126"/>
      <c r="E4" s="126"/>
      <c r="F4" s="126" t="s">
        <v>12</v>
      </c>
      <c r="G4" s="130" t="s">
        <v>13</v>
      </c>
      <c r="H4" s="130"/>
      <c r="I4" s="130"/>
      <c r="J4" s="135" t="s">
        <v>14</v>
      </c>
      <c r="K4" s="131" t="s">
        <v>15</v>
      </c>
      <c r="L4" s="156"/>
      <c r="M4" s="135" t="s">
        <v>14</v>
      </c>
      <c r="N4" s="131" t="s">
        <v>15</v>
      </c>
      <c r="O4" s="156"/>
      <c r="P4" s="135" t="s">
        <v>14</v>
      </c>
      <c r="Q4" s="131" t="s">
        <v>15</v>
      </c>
      <c r="R4" s="156"/>
      <c r="S4" s="135" t="s">
        <v>14</v>
      </c>
      <c r="T4" s="131" t="s">
        <v>15</v>
      </c>
      <c r="U4" s="156"/>
    </row>
    <row r="5" spans="1:21" ht="44.25" customHeight="1" thickBot="1" thickTop="1">
      <c r="A5" s="127"/>
      <c r="B5" s="128"/>
      <c r="C5" s="126"/>
      <c r="D5" s="126"/>
      <c r="E5" s="126"/>
      <c r="F5" s="126"/>
      <c r="G5" s="18" t="s">
        <v>16</v>
      </c>
      <c r="H5" s="18" t="s">
        <v>17</v>
      </c>
      <c r="I5" s="18" t="s">
        <v>18</v>
      </c>
      <c r="J5" s="136" t="s">
        <v>14</v>
      </c>
      <c r="K5" s="132" t="s">
        <v>15</v>
      </c>
      <c r="L5" s="157"/>
      <c r="M5" s="136" t="s">
        <v>14</v>
      </c>
      <c r="N5" s="132" t="s">
        <v>15</v>
      </c>
      <c r="O5" s="157"/>
      <c r="P5" s="136" t="s">
        <v>14</v>
      </c>
      <c r="Q5" s="132" t="s">
        <v>15</v>
      </c>
      <c r="R5" s="157"/>
      <c r="S5" s="136" t="s">
        <v>14</v>
      </c>
      <c r="T5" s="132" t="s">
        <v>15</v>
      </c>
      <c r="U5" s="157"/>
    </row>
    <row r="6" spans="1:21" ht="13.5" customHeight="1" thickTop="1">
      <c r="A6" s="25" t="s">
        <v>19</v>
      </c>
      <c r="B6" s="21" t="s">
        <v>20</v>
      </c>
      <c r="C6" s="34"/>
      <c r="D6" s="43">
        <f>D7+D19+D23</f>
        <v>3075</v>
      </c>
      <c r="E6" s="43">
        <f aca="true" t="shared" si="0" ref="E6:K6">E7+E19+E23</f>
        <v>1023</v>
      </c>
      <c r="F6" s="43">
        <f t="shared" si="0"/>
        <v>2052</v>
      </c>
      <c r="G6" s="43">
        <f t="shared" si="0"/>
        <v>1493</v>
      </c>
      <c r="H6" s="43">
        <f t="shared" si="0"/>
        <v>569</v>
      </c>
      <c r="I6" s="82">
        <f t="shared" si="0"/>
        <v>0</v>
      </c>
      <c r="J6" s="90">
        <f t="shared" si="0"/>
        <v>368</v>
      </c>
      <c r="K6" s="91">
        <f t="shared" si="0"/>
        <v>487</v>
      </c>
      <c r="L6" s="92">
        <f aca="true" t="shared" si="1" ref="L6:U6">L7+L19+L23</f>
        <v>855</v>
      </c>
      <c r="M6" s="93">
        <f t="shared" si="1"/>
        <v>280</v>
      </c>
      <c r="N6" s="93">
        <f t="shared" si="1"/>
        <v>459</v>
      </c>
      <c r="O6" s="92">
        <f t="shared" si="1"/>
        <v>739</v>
      </c>
      <c r="P6" s="93">
        <f t="shared" si="1"/>
        <v>204</v>
      </c>
      <c r="Q6" s="93">
        <f t="shared" si="1"/>
        <v>177</v>
      </c>
      <c r="R6" s="92">
        <f t="shared" si="1"/>
        <v>381</v>
      </c>
      <c r="S6" s="93">
        <f t="shared" si="1"/>
        <v>77</v>
      </c>
      <c r="T6" s="93">
        <f t="shared" si="1"/>
        <v>0</v>
      </c>
      <c r="U6" s="106">
        <f t="shared" si="1"/>
        <v>77</v>
      </c>
    </row>
    <row r="7" spans="1:21" ht="11.25" customHeight="1">
      <c r="A7" s="19" t="s">
        <v>22</v>
      </c>
      <c r="B7" s="22" t="s">
        <v>23</v>
      </c>
      <c r="C7" s="35"/>
      <c r="D7" s="44">
        <f>SUM(D8:D18)</f>
        <v>1946</v>
      </c>
      <c r="E7" s="14">
        <f>SUM(E8:E18)</f>
        <v>647</v>
      </c>
      <c r="F7" s="14">
        <f>SUM(F8:F18)</f>
        <v>1299</v>
      </c>
      <c r="G7" s="14">
        <f>SUM(G8:G18)</f>
        <v>858</v>
      </c>
      <c r="H7" s="14">
        <f>SUM(H8:H18)</f>
        <v>441</v>
      </c>
      <c r="I7" s="83" t="s">
        <v>21</v>
      </c>
      <c r="J7" s="94">
        <f>SUM(J8:J18)</f>
        <v>204</v>
      </c>
      <c r="K7" s="49">
        <f>SUM(K8:K18)</f>
        <v>291</v>
      </c>
      <c r="L7" s="60">
        <f>L8+L9+L10+L11+L12+L13+L14+L15+L16+L17+L18</f>
        <v>495</v>
      </c>
      <c r="M7" s="40">
        <f>M8+M9+M10+M11+M12+M13+M14+M15+M16+M17+M18</f>
        <v>152</v>
      </c>
      <c r="N7" s="49">
        <f>N8+N9+N10+N11+N12+N13+N14+N15+N16+N17+N18</f>
        <v>318</v>
      </c>
      <c r="O7" s="60">
        <f>SUM(O8:O18)</f>
        <v>470</v>
      </c>
      <c r="P7" s="40">
        <f>P8+P9+P10+P11+P12+P13+P14+P15+P16+P17+P18</f>
        <v>168</v>
      </c>
      <c r="Q7" s="49">
        <f>Q8+Q9+Q10+Q11+Q12+Q13+Q14+Q15+Q16+Q17+Q18</f>
        <v>125</v>
      </c>
      <c r="R7" s="60">
        <f>SUM(R8:R18)</f>
        <v>293</v>
      </c>
      <c r="S7" s="40">
        <f>S8+S9+S10+S11+S12+S13+S14+S15+S16+S17+S18</f>
        <v>41</v>
      </c>
      <c r="T7" s="49">
        <f>T8+T9+T10+T11+T12+T13+T14+T15+T16+T17+T18</f>
        <v>0</v>
      </c>
      <c r="U7" s="107">
        <f>SUM(U8:U18)</f>
        <v>41</v>
      </c>
    </row>
    <row r="8" spans="1:21" ht="12.75">
      <c r="A8" s="20" t="s">
        <v>24</v>
      </c>
      <c r="B8" s="23" t="s">
        <v>170</v>
      </c>
      <c r="C8" s="36" t="s">
        <v>130</v>
      </c>
      <c r="D8" s="45">
        <v>171</v>
      </c>
      <c r="E8" s="8">
        <v>57</v>
      </c>
      <c r="F8" s="8">
        <v>114</v>
      </c>
      <c r="G8" s="8">
        <f>F8-H8</f>
        <v>66</v>
      </c>
      <c r="H8" s="8">
        <v>48</v>
      </c>
      <c r="I8" s="84" t="s">
        <v>21</v>
      </c>
      <c r="J8" s="95">
        <v>34</v>
      </c>
      <c r="K8" s="50">
        <v>20</v>
      </c>
      <c r="L8" s="67">
        <f>J8+K8</f>
        <v>54</v>
      </c>
      <c r="M8" s="41">
        <v>18</v>
      </c>
      <c r="N8" s="73">
        <v>42</v>
      </c>
      <c r="O8" s="67">
        <f>M8+N8</f>
        <v>60</v>
      </c>
      <c r="P8" s="41">
        <v>0</v>
      </c>
      <c r="Q8" s="50" t="s">
        <v>21</v>
      </c>
      <c r="R8" s="67">
        <f>P8+Q8</f>
        <v>0</v>
      </c>
      <c r="S8" s="41" t="s">
        <v>21</v>
      </c>
      <c r="T8" s="50" t="s">
        <v>21</v>
      </c>
      <c r="U8" s="108">
        <f>S8+T8</f>
        <v>0</v>
      </c>
    </row>
    <row r="9" spans="1:21" ht="12.75">
      <c r="A9" s="20" t="s">
        <v>27</v>
      </c>
      <c r="B9" s="23" t="s">
        <v>171</v>
      </c>
      <c r="C9" s="36" t="s">
        <v>43</v>
      </c>
      <c r="D9" s="45">
        <v>256</v>
      </c>
      <c r="E9" s="8">
        <v>85</v>
      </c>
      <c r="F9" s="8">
        <v>171</v>
      </c>
      <c r="G9" s="8">
        <f aca="true" t="shared" si="2" ref="G9:G18">F9-H9</f>
        <v>171</v>
      </c>
      <c r="H9" s="8">
        <v>0</v>
      </c>
      <c r="I9" s="84" t="s">
        <v>21</v>
      </c>
      <c r="J9" s="95">
        <v>34</v>
      </c>
      <c r="K9" s="50">
        <v>31</v>
      </c>
      <c r="L9" s="67">
        <f aca="true" t="shared" si="3" ref="L9:L18">J9+K9</f>
        <v>65</v>
      </c>
      <c r="M9" s="41">
        <v>22</v>
      </c>
      <c r="N9" s="72">
        <v>84</v>
      </c>
      <c r="O9" s="67">
        <f aca="true" t="shared" si="4" ref="O9:O18">M9+N9</f>
        <v>106</v>
      </c>
      <c r="P9" s="41">
        <v>0</v>
      </c>
      <c r="Q9" s="50" t="s">
        <v>21</v>
      </c>
      <c r="R9" s="67">
        <f aca="true" t="shared" si="5" ref="R9:R18">P9+Q9</f>
        <v>0</v>
      </c>
      <c r="S9" s="41" t="s">
        <v>21</v>
      </c>
      <c r="T9" s="50" t="s">
        <v>21</v>
      </c>
      <c r="U9" s="108">
        <f aca="true" t="shared" si="6" ref="U9:U18">S9+T9</f>
        <v>0</v>
      </c>
    </row>
    <row r="10" spans="1:21" ht="12.75">
      <c r="A10" s="20" t="s">
        <v>29</v>
      </c>
      <c r="B10" s="23" t="s">
        <v>30</v>
      </c>
      <c r="C10" s="36" t="s">
        <v>43</v>
      </c>
      <c r="D10" s="45">
        <v>256</v>
      </c>
      <c r="E10" s="8">
        <v>85</v>
      </c>
      <c r="F10" s="8">
        <v>171</v>
      </c>
      <c r="G10" s="8">
        <f t="shared" si="2"/>
        <v>153</v>
      </c>
      <c r="H10" s="8">
        <v>18</v>
      </c>
      <c r="I10" s="84" t="s">
        <v>21</v>
      </c>
      <c r="J10" s="95">
        <v>34</v>
      </c>
      <c r="K10" s="50">
        <v>64</v>
      </c>
      <c r="L10" s="67">
        <f t="shared" si="3"/>
        <v>98</v>
      </c>
      <c r="M10" s="41">
        <v>20</v>
      </c>
      <c r="N10" s="72">
        <v>53</v>
      </c>
      <c r="O10" s="67">
        <f t="shared" si="4"/>
        <v>73</v>
      </c>
      <c r="P10" s="41" t="s">
        <v>21</v>
      </c>
      <c r="Q10" s="50" t="s">
        <v>21</v>
      </c>
      <c r="R10" s="67">
        <f t="shared" si="5"/>
        <v>0</v>
      </c>
      <c r="S10" s="41" t="s">
        <v>21</v>
      </c>
      <c r="T10" s="50" t="s">
        <v>21</v>
      </c>
      <c r="U10" s="108">
        <f t="shared" si="6"/>
        <v>0</v>
      </c>
    </row>
    <row r="11" spans="1:21" ht="12.75">
      <c r="A11" s="20" t="s">
        <v>33</v>
      </c>
      <c r="B11" s="23" t="s">
        <v>34</v>
      </c>
      <c r="C11" s="36" t="s">
        <v>43</v>
      </c>
      <c r="D11" s="45">
        <v>256</v>
      </c>
      <c r="E11" s="8">
        <v>85</v>
      </c>
      <c r="F11" s="8">
        <v>171</v>
      </c>
      <c r="G11" s="8">
        <f t="shared" si="2"/>
        <v>69</v>
      </c>
      <c r="H11" s="8">
        <v>102</v>
      </c>
      <c r="I11" s="84" t="s">
        <v>21</v>
      </c>
      <c r="J11" s="95">
        <v>34</v>
      </c>
      <c r="K11" s="50">
        <v>64</v>
      </c>
      <c r="L11" s="67">
        <f t="shared" si="3"/>
        <v>98</v>
      </c>
      <c r="M11" s="41">
        <v>20</v>
      </c>
      <c r="N11" s="72">
        <v>53</v>
      </c>
      <c r="O11" s="67">
        <f t="shared" si="4"/>
        <v>73</v>
      </c>
      <c r="P11" s="41">
        <v>0</v>
      </c>
      <c r="Q11" s="50">
        <v>0</v>
      </c>
      <c r="R11" s="67">
        <f t="shared" si="5"/>
        <v>0</v>
      </c>
      <c r="S11" s="41" t="s">
        <v>21</v>
      </c>
      <c r="T11" s="50" t="s">
        <v>21</v>
      </c>
      <c r="U11" s="108">
        <f t="shared" si="6"/>
        <v>0</v>
      </c>
    </row>
    <row r="12" spans="1:21" ht="12.75">
      <c r="A12" s="20" t="s">
        <v>36</v>
      </c>
      <c r="B12" s="23" t="s">
        <v>168</v>
      </c>
      <c r="C12" s="36" t="s">
        <v>43</v>
      </c>
      <c r="D12" s="45">
        <v>256</v>
      </c>
      <c r="E12" s="8">
        <v>85</v>
      </c>
      <c r="F12" s="8">
        <v>171</v>
      </c>
      <c r="G12" s="8">
        <f t="shared" si="2"/>
        <v>131</v>
      </c>
      <c r="H12" s="8">
        <v>40</v>
      </c>
      <c r="I12" s="84" t="s">
        <v>21</v>
      </c>
      <c r="J12" s="95">
        <v>0</v>
      </c>
      <c r="K12" s="50">
        <v>0</v>
      </c>
      <c r="L12" s="67">
        <f t="shared" si="3"/>
        <v>0</v>
      </c>
      <c r="M12" s="41">
        <v>0</v>
      </c>
      <c r="N12" s="74">
        <v>30</v>
      </c>
      <c r="O12" s="67">
        <f t="shared" si="4"/>
        <v>30</v>
      </c>
      <c r="P12" s="41">
        <v>48</v>
      </c>
      <c r="Q12" s="74">
        <v>52</v>
      </c>
      <c r="R12" s="67">
        <f t="shared" si="5"/>
        <v>100</v>
      </c>
      <c r="S12" s="71">
        <v>41</v>
      </c>
      <c r="T12" s="50" t="s">
        <v>21</v>
      </c>
      <c r="U12" s="108">
        <f t="shared" si="6"/>
        <v>41</v>
      </c>
    </row>
    <row r="13" spans="1:21" ht="12.75">
      <c r="A13" s="20" t="s">
        <v>39</v>
      </c>
      <c r="B13" s="23" t="s">
        <v>40</v>
      </c>
      <c r="C13" s="36" t="s">
        <v>43</v>
      </c>
      <c r="D13" s="45">
        <v>171</v>
      </c>
      <c r="E13" s="8">
        <v>57</v>
      </c>
      <c r="F13" s="8">
        <v>114</v>
      </c>
      <c r="G13" s="8">
        <f t="shared" si="2"/>
        <v>98</v>
      </c>
      <c r="H13" s="8">
        <v>16</v>
      </c>
      <c r="I13" s="84" t="s">
        <v>21</v>
      </c>
      <c r="J13" s="95">
        <v>34</v>
      </c>
      <c r="K13" s="50">
        <v>38</v>
      </c>
      <c r="L13" s="67">
        <f t="shared" si="3"/>
        <v>72</v>
      </c>
      <c r="M13" s="41">
        <v>16</v>
      </c>
      <c r="N13" s="72">
        <v>26</v>
      </c>
      <c r="O13" s="67">
        <f t="shared" si="4"/>
        <v>42</v>
      </c>
      <c r="P13" s="41" t="s">
        <v>21</v>
      </c>
      <c r="Q13" s="50" t="s">
        <v>21</v>
      </c>
      <c r="R13" s="67">
        <f t="shared" si="5"/>
        <v>0</v>
      </c>
      <c r="S13" s="41" t="s">
        <v>21</v>
      </c>
      <c r="T13" s="50" t="s">
        <v>21</v>
      </c>
      <c r="U13" s="108">
        <f t="shared" si="6"/>
        <v>0</v>
      </c>
    </row>
    <row r="14" spans="1:21" ht="12.75">
      <c r="A14" s="20" t="s">
        <v>41</v>
      </c>
      <c r="B14" s="23" t="s">
        <v>42</v>
      </c>
      <c r="C14" s="36" t="s">
        <v>43</v>
      </c>
      <c r="D14" s="45">
        <v>54</v>
      </c>
      <c r="E14" s="8">
        <v>18</v>
      </c>
      <c r="F14" s="8">
        <v>36</v>
      </c>
      <c r="G14" s="8">
        <f t="shared" si="2"/>
        <v>20</v>
      </c>
      <c r="H14" s="8">
        <v>16</v>
      </c>
      <c r="I14" s="84" t="s">
        <v>21</v>
      </c>
      <c r="J14" s="95">
        <v>0</v>
      </c>
      <c r="K14" s="50">
        <v>0</v>
      </c>
      <c r="L14" s="67">
        <f t="shared" si="3"/>
        <v>0</v>
      </c>
      <c r="M14" s="41" t="s">
        <v>21</v>
      </c>
      <c r="N14" s="74">
        <v>0</v>
      </c>
      <c r="O14" s="67">
        <f t="shared" si="4"/>
        <v>0</v>
      </c>
      <c r="P14" s="71">
        <v>36</v>
      </c>
      <c r="Q14" s="50" t="s">
        <v>21</v>
      </c>
      <c r="R14" s="67">
        <f t="shared" si="5"/>
        <v>36</v>
      </c>
      <c r="S14" s="41" t="s">
        <v>21</v>
      </c>
      <c r="T14" s="50" t="s">
        <v>21</v>
      </c>
      <c r="U14" s="108">
        <f t="shared" si="6"/>
        <v>0</v>
      </c>
    </row>
    <row r="15" spans="1:21" ht="11.25" customHeight="1">
      <c r="A15" s="20" t="s">
        <v>46</v>
      </c>
      <c r="B15" s="23" t="s">
        <v>47</v>
      </c>
      <c r="C15" s="36" t="s">
        <v>43</v>
      </c>
      <c r="D15" s="45">
        <v>108</v>
      </c>
      <c r="E15" s="8">
        <v>36</v>
      </c>
      <c r="F15" s="8">
        <v>72</v>
      </c>
      <c r="G15" s="8">
        <f t="shared" si="2"/>
        <v>44</v>
      </c>
      <c r="H15" s="8">
        <v>28</v>
      </c>
      <c r="I15" s="84" t="s">
        <v>21</v>
      </c>
      <c r="J15" s="95">
        <v>0</v>
      </c>
      <c r="K15" s="50">
        <v>0</v>
      </c>
      <c r="L15" s="67">
        <f t="shared" si="3"/>
        <v>0</v>
      </c>
      <c r="M15" s="41" t="s">
        <v>21</v>
      </c>
      <c r="N15" s="50" t="s">
        <v>21</v>
      </c>
      <c r="O15" s="67">
        <f t="shared" si="4"/>
        <v>0</v>
      </c>
      <c r="P15" s="41">
        <v>24</v>
      </c>
      <c r="Q15" s="72">
        <v>48</v>
      </c>
      <c r="R15" s="67">
        <f t="shared" si="5"/>
        <v>72</v>
      </c>
      <c r="S15" s="41" t="s">
        <v>21</v>
      </c>
      <c r="T15" s="50" t="s">
        <v>21</v>
      </c>
      <c r="U15" s="108">
        <f t="shared" si="6"/>
        <v>0</v>
      </c>
    </row>
    <row r="16" spans="1:21" ht="12.75">
      <c r="A16" s="20" t="s">
        <v>49</v>
      </c>
      <c r="B16" s="23" t="s">
        <v>50</v>
      </c>
      <c r="C16" s="36" t="s">
        <v>43</v>
      </c>
      <c r="D16" s="45">
        <v>256</v>
      </c>
      <c r="E16" s="8">
        <v>85</v>
      </c>
      <c r="F16" s="8">
        <v>171</v>
      </c>
      <c r="G16" s="8">
        <f t="shared" si="2"/>
        <v>10</v>
      </c>
      <c r="H16" s="8">
        <v>161</v>
      </c>
      <c r="I16" s="84" t="s">
        <v>21</v>
      </c>
      <c r="J16" s="95">
        <v>34</v>
      </c>
      <c r="K16" s="50">
        <v>38</v>
      </c>
      <c r="L16" s="67">
        <f t="shared" si="3"/>
        <v>72</v>
      </c>
      <c r="M16" s="41">
        <v>20</v>
      </c>
      <c r="N16" s="50">
        <v>30</v>
      </c>
      <c r="O16" s="67">
        <f t="shared" si="4"/>
        <v>50</v>
      </c>
      <c r="P16" s="41">
        <v>24</v>
      </c>
      <c r="Q16" s="74">
        <v>25</v>
      </c>
      <c r="R16" s="67">
        <f t="shared" si="5"/>
        <v>49</v>
      </c>
      <c r="S16" s="41" t="s">
        <v>21</v>
      </c>
      <c r="T16" s="50" t="s">
        <v>21</v>
      </c>
      <c r="U16" s="108">
        <f t="shared" si="6"/>
        <v>0</v>
      </c>
    </row>
    <row r="17" spans="1:21" ht="12.75">
      <c r="A17" s="20" t="s">
        <v>51</v>
      </c>
      <c r="B17" s="23" t="s">
        <v>52</v>
      </c>
      <c r="C17" s="36" t="s">
        <v>43</v>
      </c>
      <c r="D17" s="45">
        <v>108</v>
      </c>
      <c r="E17" s="8">
        <v>36</v>
      </c>
      <c r="F17" s="8">
        <v>72</v>
      </c>
      <c r="G17" s="8">
        <f t="shared" si="2"/>
        <v>64</v>
      </c>
      <c r="H17" s="8">
        <v>8</v>
      </c>
      <c r="I17" s="84" t="s">
        <v>21</v>
      </c>
      <c r="J17" s="95">
        <v>0</v>
      </c>
      <c r="K17" s="74">
        <v>36</v>
      </c>
      <c r="L17" s="67">
        <f t="shared" si="3"/>
        <v>36</v>
      </c>
      <c r="M17" s="71">
        <v>36</v>
      </c>
      <c r="N17" s="50" t="s">
        <v>21</v>
      </c>
      <c r="O17" s="67">
        <f t="shared" si="4"/>
        <v>36</v>
      </c>
      <c r="P17" s="41" t="s">
        <v>21</v>
      </c>
      <c r="Q17" s="50" t="s">
        <v>21</v>
      </c>
      <c r="R17" s="67">
        <f t="shared" si="5"/>
        <v>0</v>
      </c>
      <c r="S17" s="41" t="s">
        <v>21</v>
      </c>
      <c r="T17" s="50" t="s">
        <v>21</v>
      </c>
      <c r="U17" s="108">
        <f t="shared" si="6"/>
        <v>0</v>
      </c>
    </row>
    <row r="18" spans="1:21" ht="12.75">
      <c r="A18" s="20" t="s">
        <v>53</v>
      </c>
      <c r="B18" s="23" t="s">
        <v>54</v>
      </c>
      <c r="C18" s="36" t="s">
        <v>43</v>
      </c>
      <c r="D18" s="45">
        <v>54</v>
      </c>
      <c r="E18" s="8">
        <v>18</v>
      </c>
      <c r="F18" s="8">
        <v>36</v>
      </c>
      <c r="G18" s="8">
        <f t="shared" si="2"/>
        <v>32</v>
      </c>
      <c r="H18" s="8">
        <v>4</v>
      </c>
      <c r="I18" s="84" t="s">
        <v>21</v>
      </c>
      <c r="J18" s="95">
        <v>0</v>
      </c>
      <c r="K18" s="50">
        <v>0</v>
      </c>
      <c r="L18" s="67">
        <f t="shared" si="3"/>
        <v>0</v>
      </c>
      <c r="M18" s="41" t="s">
        <v>21</v>
      </c>
      <c r="N18" s="50" t="s">
        <v>21</v>
      </c>
      <c r="O18" s="67">
        <f t="shared" si="4"/>
        <v>0</v>
      </c>
      <c r="P18" s="71">
        <v>36</v>
      </c>
      <c r="Q18" s="50" t="s">
        <v>21</v>
      </c>
      <c r="R18" s="67">
        <f t="shared" si="5"/>
        <v>36</v>
      </c>
      <c r="S18" s="41" t="s">
        <v>21</v>
      </c>
      <c r="T18" s="50" t="s">
        <v>21</v>
      </c>
      <c r="U18" s="108">
        <f t="shared" si="6"/>
        <v>0</v>
      </c>
    </row>
    <row r="19" spans="1:21" ht="9.75" customHeight="1">
      <c r="A19" s="19" t="s">
        <v>55</v>
      </c>
      <c r="B19" s="24" t="s">
        <v>56</v>
      </c>
      <c r="C19" s="35"/>
      <c r="D19" s="44">
        <f aca="true" t="shared" si="7" ref="D19:K19">D20+D21+D22</f>
        <v>859</v>
      </c>
      <c r="E19" s="14">
        <f t="shared" si="7"/>
        <v>286</v>
      </c>
      <c r="F19" s="14">
        <f t="shared" si="7"/>
        <v>573</v>
      </c>
      <c r="G19" s="14">
        <f t="shared" si="7"/>
        <v>465</v>
      </c>
      <c r="H19" s="14">
        <f t="shared" si="7"/>
        <v>108</v>
      </c>
      <c r="I19" s="83">
        <f t="shared" si="7"/>
        <v>0</v>
      </c>
      <c r="J19" s="94">
        <f t="shared" si="7"/>
        <v>107</v>
      </c>
      <c r="K19" s="49">
        <f t="shared" si="7"/>
        <v>161</v>
      </c>
      <c r="L19" s="60">
        <f>SUM(L20:L22)</f>
        <v>268</v>
      </c>
      <c r="M19" s="40">
        <f>M20+M21+M22</f>
        <v>128</v>
      </c>
      <c r="N19" s="49">
        <f>N20+N21+N22</f>
        <v>141</v>
      </c>
      <c r="O19" s="60">
        <f>SUM(O20:O22)</f>
        <v>269</v>
      </c>
      <c r="P19" s="40">
        <f>P20+P21+P22</f>
        <v>36</v>
      </c>
      <c r="Q19" s="49">
        <f>Q20+Q21+Q22</f>
        <v>0</v>
      </c>
      <c r="R19" s="60">
        <f>SUM(R20:R22)</f>
        <v>36</v>
      </c>
      <c r="S19" s="40">
        <f>S20+S21+S22</f>
        <v>0</v>
      </c>
      <c r="T19" s="49">
        <f>T20+T21+T22</f>
        <v>0</v>
      </c>
      <c r="U19" s="107">
        <f>SUM(U20:U22)</f>
        <v>0</v>
      </c>
    </row>
    <row r="20" spans="1:21" ht="12.75">
      <c r="A20" s="20" t="s">
        <v>57</v>
      </c>
      <c r="B20" s="23" t="s">
        <v>58</v>
      </c>
      <c r="C20" s="36" t="s">
        <v>43</v>
      </c>
      <c r="D20" s="45" t="s">
        <v>59</v>
      </c>
      <c r="E20" s="8" t="s">
        <v>44</v>
      </c>
      <c r="F20" s="8" t="s">
        <v>48</v>
      </c>
      <c r="G20" s="8">
        <v>53</v>
      </c>
      <c r="H20" s="8">
        <v>55</v>
      </c>
      <c r="I20" s="84" t="s">
        <v>21</v>
      </c>
      <c r="J20" s="95" t="s">
        <v>21</v>
      </c>
      <c r="K20" s="50">
        <v>61</v>
      </c>
      <c r="L20" s="67">
        <f>J20+K20</f>
        <v>61</v>
      </c>
      <c r="M20" s="71">
        <v>47</v>
      </c>
      <c r="N20" s="50">
        <v>0</v>
      </c>
      <c r="O20" s="67">
        <f>N20+M20</f>
        <v>47</v>
      </c>
      <c r="P20" s="41" t="s">
        <v>21</v>
      </c>
      <c r="Q20" s="50" t="s">
        <v>21</v>
      </c>
      <c r="R20" s="67">
        <f>Q20+P20</f>
        <v>0</v>
      </c>
      <c r="S20" s="41" t="s">
        <v>21</v>
      </c>
      <c r="T20" s="50" t="s">
        <v>21</v>
      </c>
      <c r="U20" s="108">
        <f>T20+S20</f>
        <v>0</v>
      </c>
    </row>
    <row r="21" spans="1:21" ht="24">
      <c r="A21" s="20" t="s">
        <v>60</v>
      </c>
      <c r="B21" s="23" t="s">
        <v>169</v>
      </c>
      <c r="C21" s="36" t="s">
        <v>130</v>
      </c>
      <c r="D21" s="45" t="s">
        <v>61</v>
      </c>
      <c r="E21" s="8" t="s">
        <v>62</v>
      </c>
      <c r="F21" s="8" t="s">
        <v>63</v>
      </c>
      <c r="G21" s="8">
        <v>256</v>
      </c>
      <c r="H21" s="8">
        <v>29</v>
      </c>
      <c r="I21" s="84" t="s">
        <v>21</v>
      </c>
      <c r="J21" s="95">
        <v>73</v>
      </c>
      <c r="K21" s="50">
        <v>70</v>
      </c>
      <c r="L21" s="67">
        <f>J21+K21</f>
        <v>143</v>
      </c>
      <c r="M21" s="41">
        <v>41</v>
      </c>
      <c r="N21" s="73">
        <v>101</v>
      </c>
      <c r="O21" s="67">
        <f>N21+M21</f>
        <v>142</v>
      </c>
      <c r="P21" s="41">
        <v>0</v>
      </c>
      <c r="Q21" s="50" t="s">
        <v>21</v>
      </c>
      <c r="R21" s="67">
        <f>Q21+P21</f>
        <v>0</v>
      </c>
      <c r="S21" s="41" t="s">
        <v>21</v>
      </c>
      <c r="T21" s="50" t="s">
        <v>21</v>
      </c>
      <c r="U21" s="108">
        <f>T21+S21</f>
        <v>0</v>
      </c>
    </row>
    <row r="22" spans="1:21" ht="12.75" customHeight="1">
      <c r="A22" s="20" t="s">
        <v>65</v>
      </c>
      <c r="B22" s="23" t="s">
        <v>66</v>
      </c>
      <c r="C22" s="36" t="s">
        <v>130</v>
      </c>
      <c r="D22" s="45" t="s">
        <v>67</v>
      </c>
      <c r="E22" s="8" t="s">
        <v>68</v>
      </c>
      <c r="F22" s="8" t="s">
        <v>69</v>
      </c>
      <c r="G22" s="8">
        <v>156</v>
      </c>
      <c r="H22" s="8">
        <v>24</v>
      </c>
      <c r="I22" s="84" t="s">
        <v>21</v>
      </c>
      <c r="J22" s="95">
        <v>34</v>
      </c>
      <c r="K22" s="50">
        <v>30</v>
      </c>
      <c r="L22" s="67">
        <f>J22+K22</f>
        <v>64</v>
      </c>
      <c r="M22" s="41">
        <v>40</v>
      </c>
      <c r="N22" s="74">
        <v>40</v>
      </c>
      <c r="O22" s="67">
        <f>N22+M22</f>
        <v>80</v>
      </c>
      <c r="P22" s="75">
        <v>36</v>
      </c>
      <c r="Q22" s="50" t="s">
        <v>21</v>
      </c>
      <c r="R22" s="67">
        <f>Q22+P22</f>
        <v>36</v>
      </c>
      <c r="S22" s="41" t="s">
        <v>21</v>
      </c>
      <c r="T22" s="50" t="s">
        <v>21</v>
      </c>
      <c r="U22" s="108">
        <f>T22+S22</f>
        <v>0</v>
      </c>
    </row>
    <row r="23" spans="1:21" ht="11.25" customHeight="1">
      <c r="A23" s="19" t="s">
        <v>71</v>
      </c>
      <c r="B23" s="22" t="s">
        <v>72</v>
      </c>
      <c r="C23" s="35"/>
      <c r="D23" s="44">
        <f>D24+D25+D26+D27</f>
        <v>270</v>
      </c>
      <c r="E23" s="44">
        <f aca="true" t="shared" si="8" ref="E23:K23">E24+E25+E26+E27</f>
        <v>90</v>
      </c>
      <c r="F23" s="44">
        <f t="shared" si="8"/>
        <v>180</v>
      </c>
      <c r="G23" s="44">
        <f t="shared" si="8"/>
        <v>170</v>
      </c>
      <c r="H23" s="44">
        <f t="shared" si="8"/>
        <v>20</v>
      </c>
      <c r="I23" s="85">
        <f t="shared" si="8"/>
        <v>0</v>
      </c>
      <c r="J23" s="96">
        <f t="shared" si="8"/>
        <v>57</v>
      </c>
      <c r="K23" s="44">
        <f t="shared" si="8"/>
        <v>35</v>
      </c>
      <c r="L23" s="60">
        <f>SUM(L24:L27)</f>
        <v>92</v>
      </c>
      <c r="M23" s="40">
        <f>M24+M25+M26+M27</f>
        <v>0</v>
      </c>
      <c r="N23" s="40">
        <f>N24+N25+N26+N27</f>
        <v>0</v>
      </c>
      <c r="O23" s="60">
        <f>SUM(O24:O27)</f>
        <v>0</v>
      </c>
      <c r="P23" s="40">
        <f>P24+P25+P26+P27</f>
        <v>0</v>
      </c>
      <c r="Q23" s="40">
        <f>Q24+Q25+Q26+Q27</f>
        <v>52</v>
      </c>
      <c r="R23" s="60">
        <f>SUM(R24:R27)</f>
        <v>52</v>
      </c>
      <c r="S23" s="40">
        <f>S24+S25+S26+S27</f>
        <v>36</v>
      </c>
      <c r="T23" s="40">
        <f>T24+T25+T26+T27</f>
        <v>0</v>
      </c>
      <c r="U23" s="107">
        <f>SUM(U24:U27)</f>
        <v>36</v>
      </c>
    </row>
    <row r="24" spans="1:21" ht="10.5" customHeight="1">
      <c r="A24" s="20" t="s">
        <v>73</v>
      </c>
      <c r="B24" s="124" t="s">
        <v>177</v>
      </c>
      <c r="C24" s="36" t="s">
        <v>43</v>
      </c>
      <c r="D24" s="45" t="s">
        <v>74</v>
      </c>
      <c r="E24" s="8" t="s">
        <v>37</v>
      </c>
      <c r="F24" s="8" t="s">
        <v>75</v>
      </c>
      <c r="G24" s="8">
        <v>52</v>
      </c>
      <c r="H24" s="8" t="s">
        <v>21</v>
      </c>
      <c r="I24" s="84" t="s">
        <v>21</v>
      </c>
      <c r="J24" s="95">
        <v>0</v>
      </c>
      <c r="K24" s="50">
        <v>0</v>
      </c>
      <c r="L24" s="67">
        <f>K24+J24</f>
        <v>0</v>
      </c>
      <c r="M24" s="41">
        <v>0</v>
      </c>
      <c r="N24" s="74">
        <v>0</v>
      </c>
      <c r="O24" s="67">
        <f>N24+M24</f>
        <v>0</v>
      </c>
      <c r="P24" s="41" t="s">
        <v>21</v>
      </c>
      <c r="Q24" s="72">
        <v>52</v>
      </c>
      <c r="R24" s="67">
        <f>Q24+P24</f>
        <v>52</v>
      </c>
      <c r="S24" s="41" t="s">
        <v>21</v>
      </c>
      <c r="T24" s="50" t="s">
        <v>21</v>
      </c>
      <c r="U24" s="108">
        <f>T24+S24</f>
        <v>0</v>
      </c>
    </row>
    <row r="25" spans="1:21" ht="24" customHeight="1">
      <c r="A25" s="20" t="s">
        <v>76</v>
      </c>
      <c r="B25" s="23" t="s">
        <v>77</v>
      </c>
      <c r="C25" s="36" t="s">
        <v>43</v>
      </c>
      <c r="D25" s="45" t="s">
        <v>78</v>
      </c>
      <c r="E25" s="8" t="s">
        <v>79</v>
      </c>
      <c r="F25" s="8" t="s">
        <v>80</v>
      </c>
      <c r="G25" s="8">
        <v>50</v>
      </c>
      <c r="H25" s="8" t="s">
        <v>21</v>
      </c>
      <c r="I25" s="84" t="s">
        <v>21</v>
      </c>
      <c r="J25" s="97">
        <v>50</v>
      </c>
      <c r="K25" s="50" t="s">
        <v>21</v>
      </c>
      <c r="L25" s="67">
        <f>K25+J25</f>
        <v>50</v>
      </c>
      <c r="M25" s="41" t="s">
        <v>21</v>
      </c>
      <c r="N25" s="50" t="s">
        <v>21</v>
      </c>
      <c r="O25" s="67">
        <f>N25+M25</f>
        <v>0</v>
      </c>
      <c r="P25" s="41">
        <v>0</v>
      </c>
      <c r="Q25" s="74">
        <v>0</v>
      </c>
      <c r="R25" s="67">
        <f>Q25+P25</f>
        <v>0</v>
      </c>
      <c r="S25" s="41" t="s">
        <v>21</v>
      </c>
      <c r="T25" s="50" t="s">
        <v>21</v>
      </c>
      <c r="U25" s="108">
        <f>T25+S25</f>
        <v>0</v>
      </c>
    </row>
    <row r="26" spans="1:21" ht="11.25" customHeight="1">
      <c r="A26" s="20" t="s">
        <v>81</v>
      </c>
      <c r="B26" s="23" t="s">
        <v>82</v>
      </c>
      <c r="C26" s="36" t="s">
        <v>43</v>
      </c>
      <c r="D26" s="45" t="s">
        <v>83</v>
      </c>
      <c r="E26" s="8" t="s">
        <v>35</v>
      </c>
      <c r="F26" s="8" t="s">
        <v>70</v>
      </c>
      <c r="G26" s="8">
        <v>32</v>
      </c>
      <c r="H26" s="8">
        <v>20</v>
      </c>
      <c r="I26" s="84" t="s">
        <v>21</v>
      </c>
      <c r="J26" s="95">
        <v>7</v>
      </c>
      <c r="K26" s="72">
        <v>35</v>
      </c>
      <c r="L26" s="67">
        <f>K26+J26</f>
        <v>42</v>
      </c>
      <c r="M26" s="41" t="s">
        <v>21</v>
      </c>
      <c r="N26" s="50" t="s">
        <v>21</v>
      </c>
      <c r="O26" s="67">
        <f>N26+M26</f>
        <v>0</v>
      </c>
      <c r="P26" s="41" t="s">
        <v>21</v>
      </c>
      <c r="Q26" s="50" t="s">
        <v>21</v>
      </c>
      <c r="R26" s="67">
        <f>Q26+P26</f>
        <v>0</v>
      </c>
      <c r="S26" s="41" t="s">
        <v>21</v>
      </c>
      <c r="T26" s="50" t="s">
        <v>21</v>
      </c>
      <c r="U26" s="108">
        <f>T26+S26</f>
        <v>0</v>
      </c>
    </row>
    <row r="27" spans="1:21" ht="24.75" thickBot="1">
      <c r="A27" s="26" t="s">
        <v>84</v>
      </c>
      <c r="B27" s="27" t="s">
        <v>85</v>
      </c>
      <c r="C27" s="37" t="s">
        <v>43</v>
      </c>
      <c r="D27" s="46" t="s">
        <v>44</v>
      </c>
      <c r="E27" s="28" t="s">
        <v>45</v>
      </c>
      <c r="F27" s="28" t="s">
        <v>28</v>
      </c>
      <c r="G27" s="28">
        <v>36</v>
      </c>
      <c r="H27" s="28" t="s">
        <v>21</v>
      </c>
      <c r="I27" s="86" t="s">
        <v>21</v>
      </c>
      <c r="J27" s="98" t="s">
        <v>21</v>
      </c>
      <c r="K27" s="51" t="s">
        <v>21</v>
      </c>
      <c r="L27" s="68">
        <f>K27+J27</f>
        <v>0</v>
      </c>
      <c r="M27" s="42" t="s">
        <v>21</v>
      </c>
      <c r="N27" s="51" t="s">
        <v>21</v>
      </c>
      <c r="O27" s="68">
        <f>N27+M27</f>
        <v>0</v>
      </c>
      <c r="P27" s="76">
        <v>0</v>
      </c>
      <c r="Q27" s="115">
        <v>0</v>
      </c>
      <c r="R27" s="68">
        <f>Q27+P27</f>
        <v>0</v>
      </c>
      <c r="S27" s="80">
        <v>36</v>
      </c>
      <c r="T27" s="51" t="s">
        <v>21</v>
      </c>
      <c r="U27" s="109">
        <f>T27+S27</f>
        <v>36</v>
      </c>
    </row>
    <row r="28" spans="1:21" ht="13.5" customHeight="1" thickTop="1">
      <c r="A28" s="25" t="s">
        <v>86</v>
      </c>
      <c r="B28" s="21" t="s">
        <v>87</v>
      </c>
      <c r="C28" s="34"/>
      <c r="D28" s="43">
        <f>D29+D30+D31+D32+D33+D34+D35</f>
        <v>508</v>
      </c>
      <c r="E28" s="43">
        <f aca="true" t="shared" si="9" ref="E28:K28">E29+E30+E31+E32+E33+E34+E35</f>
        <v>146</v>
      </c>
      <c r="F28" s="43">
        <f t="shared" si="9"/>
        <v>362</v>
      </c>
      <c r="G28" s="43">
        <f t="shared" si="9"/>
        <v>278</v>
      </c>
      <c r="H28" s="43">
        <f t="shared" si="9"/>
        <v>84</v>
      </c>
      <c r="I28" s="82">
        <f t="shared" si="9"/>
        <v>0</v>
      </c>
      <c r="J28" s="99">
        <f t="shared" si="9"/>
        <v>114</v>
      </c>
      <c r="K28" s="43">
        <f t="shared" si="9"/>
        <v>112</v>
      </c>
      <c r="L28" s="52">
        <f>SUM(L29:L35)</f>
        <v>226</v>
      </c>
      <c r="M28" s="39">
        <f>M29+M30+M31+M32+M33+M34+M35</f>
        <v>0</v>
      </c>
      <c r="N28" s="39">
        <f>N29+N30+N31+N32+N33+N34+N35</f>
        <v>0</v>
      </c>
      <c r="O28" s="52">
        <f>SUM(O29:O35)</f>
        <v>0</v>
      </c>
      <c r="P28" s="39">
        <f>P29+P30+P31+P32+P33+P34+P35</f>
        <v>70</v>
      </c>
      <c r="Q28" s="39">
        <f>Q29+Q30+Q31+Q32+Q33+Q34+Q35</f>
        <v>66</v>
      </c>
      <c r="R28" s="52">
        <f>SUM(R29:R35)</f>
        <v>136</v>
      </c>
      <c r="S28" s="39">
        <f>S29+S30+S31+S32+S33+S34+S35</f>
        <v>0</v>
      </c>
      <c r="T28" s="39">
        <f>T29+T30+T31+T32+T33+T34+T35</f>
        <v>0</v>
      </c>
      <c r="U28" s="110">
        <f>SUM(U29:U35)</f>
        <v>0</v>
      </c>
    </row>
    <row r="29" spans="1:21" ht="12.75">
      <c r="A29" s="20" t="s">
        <v>88</v>
      </c>
      <c r="B29" s="23" t="s">
        <v>98</v>
      </c>
      <c r="C29" s="36" t="s">
        <v>43</v>
      </c>
      <c r="D29" s="45">
        <v>100</v>
      </c>
      <c r="E29" s="8">
        <v>26</v>
      </c>
      <c r="F29" s="8">
        <v>74</v>
      </c>
      <c r="G29" s="8">
        <f>F29-H29</f>
        <v>36</v>
      </c>
      <c r="H29" s="8">
        <v>38</v>
      </c>
      <c r="I29" s="84" t="s">
        <v>21</v>
      </c>
      <c r="J29" s="95">
        <v>34</v>
      </c>
      <c r="K29" s="72">
        <v>40</v>
      </c>
      <c r="L29" s="67">
        <f>K29+J29</f>
        <v>74</v>
      </c>
      <c r="M29" s="41">
        <v>0</v>
      </c>
      <c r="N29" s="50">
        <v>0</v>
      </c>
      <c r="O29" s="67">
        <f>N29+M29</f>
        <v>0</v>
      </c>
      <c r="P29" s="41">
        <v>0</v>
      </c>
      <c r="Q29" s="50">
        <v>0</v>
      </c>
      <c r="R29" s="67">
        <f>Q29+P29</f>
        <v>0</v>
      </c>
      <c r="S29" s="41">
        <v>0</v>
      </c>
      <c r="T29" s="50" t="s">
        <v>21</v>
      </c>
      <c r="U29" s="108">
        <f>T29+S29</f>
        <v>0</v>
      </c>
    </row>
    <row r="30" spans="1:21" ht="12.75">
      <c r="A30" s="20" t="s">
        <v>91</v>
      </c>
      <c r="B30" s="23" t="s">
        <v>100</v>
      </c>
      <c r="C30" s="36" t="s">
        <v>43</v>
      </c>
      <c r="D30" s="45" t="s">
        <v>31</v>
      </c>
      <c r="E30" s="8" t="s">
        <v>25</v>
      </c>
      <c r="F30" s="8" t="s">
        <v>32</v>
      </c>
      <c r="G30" s="8">
        <f aca="true" t="shared" si="10" ref="G30:G35">F30-H30</f>
        <v>30</v>
      </c>
      <c r="H30" s="8">
        <v>10</v>
      </c>
      <c r="I30" s="84" t="s">
        <v>21</v>
      </c>
      <c r="J30" s="97">
        <v>40</v>
      </c>
      <c r="K30" s="50">
        <v>0</v>
      </c>
      <c r="L30" s="67">
        <f aca="true" t="shared" si="11" ref="L30:L35">K30+J30</f>
        <v>40</v>
      </c>
      <c r="M30" s="41" t="s">
        <v>21</v>
      </c>
      <c r="N30" s="50" t="s">
        <v>21</v>
      </c>
      <c r="O30" s="67">
        <f aca="true" t="shared" si="12" ref="O30:O35">N30+M30</f>
        <v>0</v>
      </c>
      <c r="P30" s="41" t="s">
        <v>21</v>
      </c>
      <c r="Q30" s="50" t="s">
        <v>21</v>
      </c>
      <c r="R30" s="67">
        <f aca="true" t="shared" si="13" ref="R30:R35">Q30+P30</f>
        <v>0</v>
      </c>
      <c r="S30" s="41" t="s">
        <v>21</v>
      </c>
      <c r="T30" s="50" t="s">
        <v>21</v>
      </c>
      <c r="U30" s="108">
        <f aca="true" t="shared" si="14" ref="U30:U35">T30+S30</f>
        <v>0</v>
      </c>
    </row>
    <row r="31" spans="1:21" ht="12.75">
      <c r="A31" s="20" t="s">
        <v>93</v>
      </c>
      <c r="B31" s="23" t="s">
        <v>89</v>
      </c>
      <c r="C31" s="121" t="s">
        <v>130</v>
      </c>
      <c r="D31" s="122">
        <v>102</v>
      </c>
      <c r="E31" s="123">
        <v>22</v>
      </c>
      <c r="F31" s="8">
        <v>80</v>
      </c>
      <c r="G31" s="8">
        <f t="shared" si="10"/>
        <v>58</v>
      </c>
      <c r="H31" s="8">
        <v>22</v>
      </c>
      <c r="I31" s="84" t="s">
        <v>21</v>
      </c>
      <c r="J31" s="95">
        <v>0</v>
      </c>
      <c r="K31" s="50">
        <v>0</v>
      </c>
      <c r="L31" s="67">
        <f t="shared" si="11"/>
        <v>0</v>
      </c>
      <c r="M31" s="41">
        <v>0</v>
      </c>
      <c r="N31" s="50">
        <v>0</v>
      </c>
      <c r="O31" s="67">
        <f t="shared" si="12"/>
        <v>0</v>
      </c>
      <c r="P31" s="41">
        <v>44</v>
      </c>
      <c r="Q31" s="73">
        <v>36</v>
      </c>
      <c r="R31" s="67">
        <f t="shared" si="13"/>
        <v>80</v>
      </c>
      <c r="S31" s="41" t="s">
        <v>21</v>
      </c>
      <c r="T31" s="50" t="s">
        <v>21</v>
      </c>
      <c r="U31" s="108">
        <f t="shared" si="14"/>
        <v>0</v>
      </c>
    </row>
    <row r="32" spans="1:21" ht="12.75">
      <c r="A32" s="20" t="s">
        <v>95</v>
      </c>
      <c r="B32" s="23" t="s">
        <v>94</v>
      </c>
      <c r="C32" s="36" t="s">
        <v>43</v>
      </c>
      <c r="D32" s="45">
        <v>60</v>
      </c>
      <c r="E32" s="8">
        <v>20</v>
      </c>
      <c r="F32" s="8">
        <v>40</v>
      </c>
      <c r="G32" s="8">
        <f t="shared" si="10"/>
        <v>40</v>
      </c>
      <c r="H32" s="8" t="s">
        <v>21</v>
      </c>
      <c r="I32" s="84" t="s">
        <v>21</v>
      </c>
      <c r="J32" s="118">
        <v>0</v>
      </c>
      <c r="K32" s="97">
        <v>40</v>
      </c>
      <c r="L32" s="67">
        <f t="shared" si="11"/>
        <v>40</v>
      </c>
      <c r="M32" s="41" t="s">
        <v>21</v>
      </c>
      <c r="N32" s="50" t="s">
        <v>21</v>
      </c>
      <c r="O32" s="67">
        <f t="shared" si="12"/>
        <v>0</v>
      </c>
      <c r="P32" s="41">
        <v>0</v>
      </c>
      <c r="Q32" s="50">
        <v>0</v>
      </c>
      <c r="R32" s="67">
        <f t="shared" si="13"/>
        <v>0</v>
      </c>
      <c r="S32" s="41" t="s">
        <v>21</v>
      </c>
      <c r="T32" s="50" t="s">
        <v>21</v>
      </c>
      <c r="U32" s="108">
        <f t="shared" si="14"/>
        <v>0</v>
      </c>
    </row>
    <row r="33" spans="1:21" ht="12.75">
      <c r="A33" s="20" t="s">
        <v>97</v>
      </c>
      <c r="B33" s="23" t="s">
        <v>102</v>
      </c>
      <c r="C33" s="36" t="s">
        <v>43</v>
      </c>
      <c r="D33" s="45">
        <v>50</v>
      </c>
      <c r="E33" s="8">
        <v>18</v>
      </c>
      <c r="F33" s="8">
        <v>32</v>
      </c>
      <c r="G33" s="8">
        <f t="shared" si="10"/>
        <v>32</v>
      </c>
      <c r="H33" s="8" t="s">
        <v>21</v>
      </c>
      <c r="I33" s="84" t="s">
        <v>21</v>
      </c>
      <c r="J33" s="95">
        <v>0</v>
      </c>
      <c r="K33" s="72">
        <v>32</v>
      </c>
      <c r="L33" s="67">
        <f t="shared" si="11"/>
        <v>32</v>
      </c>
      <c r="M33" s="41" t="s">
        <v>21</v>
      </c>
      <c r="N33" s="50" t="s">
        <v>21</v>
      </c>
      <c r="O33" s="67">
        <f t="shared" si="12"/>
        <v>0</v>
      </c>
      <c r="P33" s="41" t="s">
        <v>21</v>
      </c>
      <c r="Q33" s="50" t="s">
        <v>21</v>
      </c>
      <c r="R33" s="67">
        <f t="shared" si="13"/>
        <v>0</v>
      </c>
      <c r="S33" s="41">
        <v>0</v>
      </c>
      <c r="T33" s="50" t="s">
        <v>21</v>
      </c>
      <c r="U33" s="108">
        <f t="shared" si="14"/>
        <v>0</v>
      </c>
    </row>
    <row r="34" spans="1:21" ht="12.75">
      <c r="A34" s="20" t="s">
        <v>99</v>
      </c>
      <c r="B34" s="23" t="s">
        <v>92</v>
      </c>
      <c r="C34" s="36" t="s">
        <v>43</v>
      </c>
      <c r="D34" s="45" t="s">
        <v>31</v>
      </c>
      <c r="E34" s="8" t="s">
        <v>25</v>
      </c>
      <c r="F34" s="8" t="s">
        <v>32</v>
      </c>
      <c r="G34" s="8">
        <f t="shared" si="10"/>
        <v>38</v>
      </c>
      <c r="H34" s="8">
        <v>2</v>
      </c>
      <c r="I34" s="84" t="s">
        <v>21</v>
      </c>
      <c r="J34" s="97">
        <v>40</v>
      </c>
      <c r="K34" s="74">
        <v>0</v>
      </c>
      <c r="L34" s="67">
        <f t="shared" si="11"/>
        <v>40</v>
      </c>
      <c r="M34" s="41" t="s">
        <v>21</v>
      </c>
      <c r="N34" s="50" t="s">
        <v>21</v>
      </c>
      <c r="O34" s="67">
        <f t="shared" si="12"/>
        <v>0</v>
      </c>
      <c r="P34" s="41" t="s">
        <v>21</v>
      </c>
      <c r="Q34" s="50" t="s">
        <v>21</v>
      </c>
      <c r="R34" s="67">
        <f t="shared" si="13"/>
        <v>0</v>
      </c>
      <c r="S34" s="41" t="s">
        <v>21</v>
      </c>
      <c r="T34" s="50" t="s">
        <v>21</v>
      </c>
      <c r="U34" s="108">
        <f t="shared" si="14"/>
        <v>0</v>
      </c>
    </row>
    <row r="35" spans="1:21" ht="13.5" thickBot="1">
      <c r="A35" s="53" t="s">
        <v>101</v>
      </c>
      <c r="B35" s="54" t="s">
        <v>96</v>
      </c>
      <c r="C35" s="55" t="s">
        <v>43</v>
      </c>
      <c r="D35" s="56">
        <v>76</v>
      </c>
      <c r="E35" s="57">
        <v>20</v>
      </c>
      <c r="F35" s="57">
        <v>56</v>
      </c>
      <c r="G35" s="8">
        <f t="shared" si="10"/>
        <v>44</v>
      </c>
      <c r="H35" s="57">
        <v>12</v>
      </c>
      <c r="I35" s="87" t="s">
        <v>21</v>
      </c>
      <c r="J35" s="100">
        <v>0</v>
      </c>
      <c r="K35" s="59">
        <v>0</v>
      </c>
      <c r="L35" s="69">
        <f t="shared" si="11"/>
        <v>0</v>
      </c>
      <c r="M35" s="58" t="s">
        <v>21</v>
      </c>
      <c r="N35" s="59" t="s">
        <v>21</v>
      </c>
      <c r="O35" s="69">
        <f t="shared" si="12"/>
        <v>0</v>
      </c>
      <c r="P35" s="58">
        <v>26</v>
      </c>
      <c r="Q35" s="79">
        <v>30</v>
      </c>
      <c r="R35" s="69">
        <f t="shared" si="13"/>
        <v>56</v>
      </c>
      <c r="S35" s="58" t="s">
        <v>21</v>
      </c>
      <c r="T35" s="59" t="s">
        <v>21</v>
      </c>
      <c r="U35" s="111">
        <f t="shared" si="14"/>
        <v>0</v>
      </c>
    </row>
    <row r="36" spans="1:21" ht="12.75" customHeight="1" thickTop="1">
      <c r="A36" s="25" t="s">
        <v>103</v>
      </c>
      <c r="B36" s="21" t="s">
        <v>104</v>
      </c>
      <c r="C36" s="34"/>
      <c r="D36" s="43">
        <f>D37</f>
        <v>3330</v>
      </c>
      <c r="E36" s="43">
        <f aca="true" t="shared" si="15" ref="E36:K36">E37</f>
        <v>354</v>
      </c>
      <c r="F36" s="43">
        <f t="shared" si="15"/>
        <v>2976</v>
      </c>
      <c r="G36" s="43">
        <f t="shared" si="15"/>
        <v>2905</v>
      </c>
      <c r="H36" s="43">
        <f t="shared" si="15"/>
        <v>71</v>
      </c>
      <c r="I36" s="82">
        <f t="shared" si="15"/>
        <v>0</v>
      </c>
      <c r="J36" s="99">
        <f t="shared" si="15"/>
        <v>130</v>
      </c>
      <c r="K36" s="43">
        <f t="shared" si="15"/>
        <v>266</v>
      </c>
      <c r="L36" s="52">
        <f aca="true" t="shared" si="16" ref="L36:U36">L37</f>
        <v>396</v>
      </c>
      <c r="M36" s="39">
        <f t="shared" si="16"/>
        <v>332</v>
      </c>
      <c r="N36" s="48">
        <f t="shared" si="16"/>
        <v>333</v>
      </c>
      <c r="O36" s="52">
        <f t="shared" si="16"/>
        <v>665</v>
      </c>
      <c r="P36" s="39">
        <f t="shared" si="16"/>
        <v>296</v>
      </c>
      <c r="Q36" s="48">
        <f t="shared" si="16"/>
        <v>455</v>
      </c>
      <c r="R36" s="52">
        <f t="shared" si="16"/>
        <v>751</v>
      </c>
      <c r="S36" s="39">
        <f t="shared" si="16"/>
        <v>372</v>
      </c>
      <c r="T36" s="48">
        <f t="shared" si="16"/>
        <v>792</v>
      </c>
      <c r="U36" s="110">
        <f t="shared" si="16"/>
        <v>1164</v>
      </c>
    </row>
    <row r="37" spans="1:21" ht="15" customHeight="1">
      <c r="A37" s="61" t="s">
        <v>105</v>
      </c>
      <c r="B37" s="62" t="s">
        <v>106</v>
      </c>
      <c r="C37" s="63"/>
      <c r="D37" s="64">
        <f>D38+D44</f>
        <v>3330</v>
      </c>
      <c r="E37" s="64">
        <f aca="true" t="shared" si="17" ref="E37:K37">E38+E44</f>
        <v>354</v>
      </c>
      <c r="F37" s="64">
        <f t="shared" si="17"/>
        <v>2976</v>
      </c>
      <c r="G37" s="64">
        <f t="shared" si="17"/>
        <v>2905</v>
      </c>
      <c r="H37" s="64">
        <f t="shared" si="17"/>
        <v>71</v>
      </c>
      <c r="I37" s="88">
        <f t="shared" si="17"/>
        <v>0</v>
      </c>
      <c r="J37" s="101">
        <f t="shared" si="17"/>
        <v>130</v>
      </c>
      <c r="K37" s="64">
        <f t="shared" si="17"/>
        <v>266</v>
      </c>
      <c r="L37" s="60">
        <f aca="true" t="shared" si="18" ref="L37:U37">L38+L44</f>
        <v>396</v>
      </c>
      <c r="M37" s="65">
        <f t="shared" si="18"/>
        <v>332</v>
      </c>
      <c r="N37" s="65">
        <f t="shared" si="18"/>
        <v>333</v>
      </c>
      <c r="O37" s="66">
        <f t="shared" si="18"/>
        <v>665</v>
      </c>
      <c r="P37" s="65">
        <f t="shared" si="18"/>
        <v>296</v>
      </c>
      <c r="Q37" s="65">
        <f t="shared" si="18"/>
        <v>455</v>
      </c>
      <c r="R37" s="60">
        <f t="shared" si="18"/>
        <v>751</v>
      </c>
      <c r="S37" s="65">
        <f t="shared" si="18"/>
        <v>372</v>
      </c>
      <c r="T37" s="65">
        <f t="shared" si="18"/>
        <v>792</v>
      </c>
      <c r="U37" s="107">
        <f t="shared" si="18"/>
        <v>1164</v>
      </c>
    </row>
    <row r="38" spans="1:21" ht="24.75" customHeight="1">
      <c r="A38" s="61" t="s">
        <v>107</v>
      </c>
      <c r="B38" s="62" t="s">
        <v>172</v>
      </c>
      <c r="C38" s="63" t="s">
        <v>130</v>
      </c>
      <c r="D38" s="64">
        <f>D39+D40+D41+D42+D43</f>
        <v>1956</v>
      </c>
      <c r="E38" s="64">
        <f aca="true" t="shared" si="19" ref="E38:K38">E39+E40+E41+E42+E43</f>
        <v>184</v>
      </c>
      <c r="F38" s="64">
        <f t="shared" si="19"/>
        <v>1772</v>
      </c>
      <c r="G38" s="64">
        <f t="shared" si="19"/>
        <v>1730</v>
      </c>
      <c r="H38" s="64">
        <f t="shared" si="19"/>
        <v>42</v>
      </c>
      <c r="I38" s="88">
        <f t="shared" si="19"/>
        <v>0</v>
      </c>
      <c r="J38" s="101">
        <f t="shared" si="19"/>
        <v>130</v>
      </c>
      <c r="K38" s="64">
        <f t="shared" si="19"/>
        <v>266</v>
      </c>
      <c r="L38" s="60">
        <f>SUM(L39:L43)</f>
        <v>396</v>
      </c>
      <c r="M38" s="65">
        <f>M39+M40+M41+M42+M43</f>
        <v>332</v>
      </c>
      <c r="N38" s="65">
        <f>N39+N40+N41+N42+N43</f>
        <v>333</v>
      </c>
      <c r="O38" s="60">
        <f>SUM(O39:O43)</f>
        <v>665</v>
      </c>
      <c r="P38" s="65">
        <f>P39+P40+P41+P42+P43</f>
        <v>296</v>
      </c>
      <c r="Q38" s="65">
        <f>Q39+Q40+Q41+Q42+Q43</f>
        <v>415</v>
      </c>
      <c r="R38" s="60">
        <f>SUM(R39:R43)</f>
        <v>711</v>
      </c>
      <c r="S38" s="65">
        <f>S39+S40+S41+S42+S43</f>
        <v>0</v>
      </c>
      <c r="T38" s="65">
        <f>T39+T40+T41+T42+T43</f>
        <v>0</v>
      </c>
      <c r="U38" s="107">
        <f>SUM(U39:U43)</f>
        <v>0</v>
      </c>
    </row>
    <row r="39" spans="1:21" ht="12.75">
      <c r="A39" s="20" t="s">
        <v>108</v>
      </c>
      <c r="B39" s="23" t="s">
        <v>109</v>
      </c>
      <c r="C39" s="36" t="s">
        <v>43</v>
      </c>
      <c r="D39" s="45" t="s">
        <v>110</v>
      </c>
      <c r="E39" s="8" t="s">
        <v>21</v>
      </c>
      <c r="F39" s="8" t="s">
        <v>110</v>
      </c>
      <c r="G39" s="8" t="s">
        <v>110</v>
      </c>
      <c r="H39" s="8" t="s">
        <v>21</v>
      </c>
      <c r="I39" s="84" t="s">
        <v>21</v>
      </c>
      <c r="J39" s="95" t="s">
        <v>21</v>
      </c>
      <c r="K39" s="50" t="s">
        <v>21</v>
      </c>
      <c r="L39" s="67">
        <f>K39+J39</f>
        <v>0</v>
      </c>
      <c r="M39" s="41" t="s">
        <v>21</v>
      </c>
      <c r="N39" s="50" t="s">
        <v>21</v>
      </c>
      <c r="O39" s="67">
        <f>N39+M39</f>
        <v>0</v>
      </c>
      <c r="P39" s="41" t="s">
        <v>69</v>
      </c>
      <c r="Q39" s="50" t="s">
        <v>111</v>
      </c>
      <c r="R39" s="67">
        <f>Q39+P39</f>
        <v>540</v>
      </c>
      <c r="S39" s="41" t="s">
        <v>21</v>
      </c>
      <c r="T39" s="50" t="s">
        <v>21</v>
      </c>
      <c r="U39" s="108">
        <f>T39+S39</f>
        <v>0</v>
      </c>
    </row>
    <row r="40" spans="1:21" ht="12.75">
      <c r="A40" s="20" t="s">
        <v>112</v>
      </c>
      <c r="B40" s="23" t="s">
        <v>113</v>
      </c>
      <c r="C40" s="36" t="s">
        <v>43</v>
      </c>
      <c r="D40" s="45" t="s">
        <v>114</v>
      </c>
      <c r="E40" s="8" t="s">
        <v>21</v>
      </c>
      <c r="F40" s="8" t="s">
        <v>114</v>
      </c>
      <c r="G40" s="8" t="s">
        <v>114</v>
      </c>
      <c r="H40" s="8" t="s">
        <v>21</v>
      </c>
      <c r="I40" s="84" t="s">
        <v>21</v>
      </c>
      <c r="J40" s="95">
        <v>96</v>
      </c>
      <c r="K40" s="50">
        <v>228</v>
      </c>
      <c r="L40" s="67">
        <f>K40+J40</f>
        <v>324</v>
      </c>
      <c r="M40" s="41" t="s">
        <v>115</v>
      </c>
      <c r="N40" s="50" t="s">
        <v>116</v>
      </c>
      <c r="O40" s="67">
        <f>N40+M40</f>
        <v>540</v>
      </c>
      <c r="P40" s="41" t="s">
        <v>21</v>
      </c>
      <c r="Q40" s="50" t="s">
        <v>21</v>
      </c>
      <c r="R40" s="67">
        <f>Q40+P40</f>
        <v>0</v>
      </c>
      <c r="S40" s="41" t="s">
        <v>21</v>
      </c>
      <c r="T40" s="50" t="s">
        <v>21</v>
      </c>
      <c r="U40" s="108">
        <f>T40+S40</f>
        <v>0</v>
      </c>
    </row>
    <row r="41" spans="1:21" ht="36">
      <c r="A41" s="152" t="s">
        <v>174</v>
      </c>
      <c r="B41" s="70" t="s">
        <v>173</v>
      </c>
      <c r="C41" s="36" t="s">
        <v>130</v>
      </c>
      <c r="D41" s="45" t="s">
        <v>117</v>
      </c>
      <c r="E41" s="8" t="s">
        <v>118</v>
      </c>
      <c r="F41" s="8" t="s">
        <v>119</v>
      </c>
      <c r="G41" s="8">
        <f>F41-H41</f>
        <v>246</v>
      </c>
      <c r="H41" s="8">
        <v>32</v>
      </c>
      <c r="I41" s="84" t="s">
        <v>21</v>
      </c>
      <c r="J41" s="95">
        <v>34</v>
      </c>
      <c r="K41" s="50">
        <v>38</v>
      </c>
      <c r="L41" s="67">
        <f>K41+J41</f>
        <v>72</v>
      </c>
      <c r="M41" s="41">
        <v>40</v>
      </c>
      <c r="N41" s="50">
        <v>45</v>
      </c>
      <c r="O41" s="67">
        <f>N41+M41</f>
        <v>85</v>
      </c>
      <c r="P41" s="41">
        <v>66</v>
      </c>
      <c r="Q41" s="73">
        <v>55</v>
      </c>
      <c r="R41" s="67">
        <f>Q41+P41</f>
        <v>121</v>
      </c>
      <c r="S41" s="41" t="s">
        <v>21</v>
      </c>
      <c r="T41" s="50" t="s">
        <v>21</v>
      </c>
      <c r="U41" s="108">
        <f>T41+S41</f>
        <v>0</v>
      </c>
    </row>
    <row r="42" spans="1:21" ht="24">
      <c r="A42" s="153"/>
      <c r="B42" s="23" t="s">
        <v>175</v>
      </c>
      <c r="C42" s="121" t="s">
        <v>130</v>
      </c>
      <c r="D42" s="45" t="s">
        <v>78</v>
      </c>
      <c r="E42" s="8" t="s">
        <v>79</v>
      </c>
      <c r="F42" s="8" t="s">
        <v>80</v>
      </c>
      <c r="G42" s="8">
        <f>F42-H42</f>
        <v>44</v>
      </c>
      <c r="H42" s="8">
        <v>6</v>
      </c>
      <c r="I42" s="84" t="s">
        <v>21</v>
      </c>
      <c r="J42" s="95" t="s">
        <v>21</v>
      </c>
      <c r="K42" s="50" t="s">
        <v>21</v>
      </c>
      <c r="L42" s="67">
        <f>K42+J42</f>
        <v>0</v>
      </c>
      <c r="M42" s="41" t="s">
        <v>21</v>
      </c>
      <c r="N42" s="50" t="s">
        <v>21</v>
      </c>
      <c r="O42" s="67">
        <f>N42+M42</f>
        <v>0</v>
      </c>
      <c r="P42" s="75">
        <v>50</v>
      </c>
      <c r="Q42" s="50">
        <v>0</v>
      </c>
      <c r="R42" s="67">
        <f>Q42+P42</f>
        <v>50</v>
      </c>
      <c r="S42" s="41" t="s">
        <v>21</v>
      </c>
      <c r="T42" s="50" t="s">
        <v>21</v>
      </c>
      <c r="U42" s="108">
        <f>T42+S42</f>
        <v>0</v>
      </c>
    </row>
    <row r="43" spans="1:21" ht="15.75" customHeight="1">
      <c r="A43" s="154"/>
      <c r="B43" s="23" t="s">
        <v>120</v>
      </c>
      <c r="C43" s="121" t="s">
        <v>130</v>
      </c>
      <c r="D43" s="45" t="s">
        <v>31</v>
      </c>
      <c r="E43" s="8" t="s">
        <v>25</v>
      </c>
      <c r="F43" s="8" t="s">
        <v>32</v>
      </c>
      <c r="G43" s="8">
        <f>F43-H43</f>
        <v>36</v>
      </c>
      <c r="H43" s="8">
        <v>4</v>
      </c>
      <c r="I43" s="84" t="s">
        <v>21</v>
      </c>
      <c r="J43" s="95" t="s">
        <v>21</v>
      </c>
      <c r="K43" s="50" t="s">
        <v>21</v>
      </c>
      <c r="L43" s="67">
        <f>K43+J43</f>
        <v>0</v>
      </c>
      <c r="M43" s="75">
        <v>40</v>
      </c>
      <c r="N43" s="50">
        <v>0</v>
      </c>
      <c r="O43" s="67">
        <f>N43+M43</f>
        <v>40</v>
      </c>
      <c r="P43" s="41" t="s">
        <v>21</v>
      </c>
      <c r="Q43" s="50" t="s">
        <v>21</v>
      </c>
      <c r="R43" s="67">
        <f>Q43+P43</f>
        <v>0</v>
      </c>
      <c r="S43" s="41" t="s">
        <v>21</v>
      </c>
      <c r="T43" s="50" t="s">
        <v>21</v>
      </c>
      <c r="U43" s="108">
        <f>T43+S43</f>
        <v>0</v>
      </c>
    </row>
    <row r="44" spans="1:21" ht="50.25" customHeight="1">
      <c r="A44" s="61" t="s">
        <v>121</v>
      </c>
      <c r="B44" s="62" t="s">
        <v>122</v>
      </c>
      <c r="C44" s="63" t="s">
        <v>130</v>
      </c>
      <c r="D44" s="64">
        <f>D45+D46+D47+D48+D49+D50</f>
        <v>1374</v>
      </c>
      <c r="E44" s="64">
        <f aca="true" t="shared" si="20" ref="E44:K44">E45+E46+E47+E48+E49+E50</f>
        <v>170</v>
      </c>
      <c r="F44" s="64">
        <f t="shared" si="20"/>
        <v>1204</v>
      </c>
      <c r="G44" s="64">
        <f t="shared" si="20"/>
        <v>1175</v>
      </c>
      <c r="H44" s="64">
        <f t="shared" si="20"/>
        <v>29</v>
      </c>
      <c r="I44" s="88">
        <f t="shared" si="20"/>
        <v>0</v>
      </c>
      <c r="J44" s="101">
        <f t="shared" si="20"/>
        <v>0</v>
      </c>
      <c r="K44" s="64">
        <f t="shared" si="20"/>
        <v>0</v>
      </c>
      <c r="L44" s="60">
        <f>SUM(L45:L50)</f>
        <v>0</v>
      </c>
      <c r="M44" s="65">
        <f>M45+M46+M47+M48+M49+M50</f>
        <v>0</v>
      </c>
      <c r="N44" s="65">
        <f>N45+N46+N47+N48+N49+N50</f>
        <v>0</v>
      </c>
      <c r="O44" s="60">
        <f>SUM(O45:O50)</f>
        <v>0</v>
      </c>
      <c r="P44" s="65">
        <f>P45+P46+P47+P48+P49+P50</f>
        <v>0</v>
      </c>
      <c r="Q44" s="65">
        <f>Q45+Q46+Q47+Q48+Q49+Q50</f>
        <v>40</v>
      </c>
      <c r="R44" s="60">
        <f>SUM(R45:R50)</f>
        <v>40</v>
      </c>
      <c r="S44" s="65">
        <f>S45+S46+S47+S48+S49+S50</f>
        <v>372</v>
      </c>
      <c r="T44" s="65">
        <f>T45+T46+T47+T48+T49+T50</f>
        <v>792</v>
      </c>
      <c r="U44" s="107">
        <f>SUM(U45:U50)</f>
        <v>1164</v>
      </c>
    </row>
    <row r="45" spans="1:21" ht="12.75">
      <c r="A45" s="20" t="s">
        <v>123</v>
      </c>
      <c r="B45" s="23" t="s">
        <v>124</v>
      </c>
      <c r="C45" s="36" t="s">
        <v>43</v>
      </c>
      <c r="D45" s="45" t="s">
        <v>126</v>
      </c>
      <c r="E45" s="8" t="s">
        <v>21</v>
      </c>
      <c r="F45" s="8" t="s">
        <v>126</v>
      </c>
      <c r="G45" s="8" t="s">
        <v>126</v>
      </c>
      <c r="H45" s="8" t="s">
        <v>21</v>
      </c>
      <c r="I45" s="84" t="s">
        <v>21</v>
      </c>
      <c r="J45" s="95" t="s">
        <v>21</v>
      </c>
      <c r="K45" s="50" t="s">
        <v>21</v>
      </c>
      <c r="L45" s="67">
        <f>K45+J45</f>
        <v>0</v>
      </c>
      <c r="M45" s="41" t="s">
        <v>21</v>
      </c>
      <c r="N45" s="50" t="s">
        <v>21</v>
      </c>
      <c r="O45" s="67">
        <f>N45+M45</f>
        <v>0</v>
      </c>
      <c r="P45" s="41" t="s">
        <v>21</v>
      </c>
      <c r="Q45" s="50" t="s">
        <v>21</v>
      </c>
      <c r="R45" s="67">
        <f>Q45+P45</f>
        <v>0</v>
      </c>
      <c r="S45" s="41" t="s">
        <v>21</v>
      </c>
      <c r="T45" s="50" t="s">
        <v>126</v>
      </c>
      <c r="U45" s="108">
        <f>T45+S45</f>
        <v>576</v>
      </c>
    </row>
    <row r="46" spans="1:21" ht="12.75">
      <c r="A46" s="20" t="s">
        <v>127</v>
      </c>
      <c r="B46" s="23" t="s">
        <v>128</v>
      </c>
      <c r="C46" s="36" t="s">
        <v>43</v>
      </c>
      <c r="D46" s="45" t="s">
        <v>116</v>
      </c>
      <c r="E46" s="8" t="s">
        <v>21</v>
      </c>
      <c r="F46" s="8" t="s">
        <v>116</v>
      </c>
      <c r="G46" s="8" t="s">
        <v>116</v>
      </c>
      <c r="H46" s="8" t="s">
        <v>21</v>
      </c>
      <c r="I46" s="84" t="s">
        <v>21</v>
      </c>
      <c r="J46" s="95" t="s">
        <v>21</v>
      </c>
      <c r="K46" s="50" t="s">
        <v>21</v>
      </c>
      <c r="L46" s="67">
        <f>K46+J46</f>
        <v>0</v>
      </c>
      <c r="M46" s="41" t="s">
        <v>21</v>
      </c>
      <c r="N46" s="50" t="s">
        <v>21</v>
      </c>
      <c r="O46" s="67">
        <f>N46+M46</f>
        <v>0</v>
      </c>
      <c r="P46" s="41" t="s">
        <v>21</v>
      </c>
      <c r="Q46" s="50" t="s">
        <v>21</v>
      </c>
      <c r="R46" s="67">
        <f>Q46+P46</f>
        <v>0</v>
      </c>
      <c r="S46" s="41">
        <v>72</v>
      </c>
      <c r="T46" s="50">
        <v>216</v>
      </c>
      <c r="U46" s="108">
        <f>T46+S46</f>
        <v>288</v>
      </c>
    </row>
    <row r="47" spans="1:21" ht="24">
      <c r="A47" s="152" t="s">
        <v>176</v>
      </c>
      <c r="B47" s="70" t="s">
        <v>129</v>
      </c>
      <c r="C47" s="36" t="s">
        <v>130</v>
      </c>
      <c r="D47" s="45" t="s">
        <v>131</v>
      </c>
      <c r="E47" s="8" t="s">
        <v>64</v>
      </c>
      <c r="F47" s="8" t="s">
        <v>132</v>
      </c>
      <c r="G47" s="8">
        <f>F47-H47</f>
        <v>119</v>
      </c>
      <c r="H47" s="8">
        <v>21</v>
      </c>
      <c r="I47" s="84" t="s">
        <v>21</v>
      </c>
      <c r="J47" s="95" t="s">
        <v>21</v>
      </c>
      <c r="K47" s="50" t="s">
        <v>21</v>
      </c>
      <c r="L47" s="67">
        <f>K47+J47</f>
        <v>0</v>
      </c>
      <c r="M47" s="41" t="s">
        <v>21</v>
      </c>
      <c r="N47" s="50" t="s">
        <v>21</v>
      </c>
      <c r="O47" s="67">
        <f>N47+M47</f>
        <v>0</v>
      </c>
      <c r="P47" s="41" t="s">
        <v>21</v>
      </c>
      <c r="Q47" s="50">
        <v>0</v>
      </c>
      <c r="R47" s="67">
        <f>Q47+P47</f>
        <v>0</v>
      </c>
      <c r="S47" s="114">
        <v>140</v>
      </c>
      <c r="T47" s="50" t="s">
        <v>21</v>
      </c>
      <c r="U47" s="108">
        <f>T47+S47</f>
        <v>140</v>
      </c>
    </row>
    <row r="48" spans="1:21" ht="15" customHeight="1">
      <c r="A48" s="153"/>
      <c r="B48" s="23" t="s">
        <v>133</v>
      </c>
      <c r="C48" s="36" t="s">
        <v>130</v>
      </c>
      <c r="D48" s="45" t="s">
        <v>134</v>
      </c>
      <c r="E48" s="8" t="s">
        <v>32</v>
      </c>
      <c r="F48" s="8" t="s">
        <v>90</v>
      </c>
      <c r="G48" s="8">
        <f>F48-H48</f>
        <v>77</v>
      </c>
      <c r="H48" s="8">
        <v>3</v>
      </c>
      <c r="I48" s="84" t="s">
        <v>21</v>
      </c>
      <c r="J48" s="95" t="s">
        <v>21</v>
      </c>
      <c r="K48" s="50" t="s">
        <v>21</v>
      </c>
      <c r="L48" s="67">
        <f>K48+J48</f>
        <v>0</v>
      </c>
      <c r="M48" s="41" t="s">
        <v>21</v>
      </c>
      <c r="N48" s="50" t="s">
        <v>21</v>
      </c>
      <c r="O48" s="67">
        <f>N48+M48</f>
        <v>0</v>
      </c>
      <c r="P48" s="41" t="s">
        <v>21</v>
      </c>
      <c r="Q48" s="50">
        <v>0</v>
      </c>
      <c r="R48" s="67">
        <f>Q48+P48</f>
        <v>0</v>
      </c>
      <c r="S48" s="114">
        <v>80</v>
      </c>
      <c r="T48" s="50" t="s">
        <v>21</v>
      </c>
      <c r="U48" s="108">
        <f>T48+S48</f>
        <v>80</v>
      </c>
    </row>
    <row r="49" spans="1:21" ht="15" customHeight="1">
      <c r="A49" s="153"/>
      <c r="B49" s="23" t="s">
        <v>135</v>
      </c>
      <c r="C49" s="36" t="s">
        <v>130</v>
      </c>
      <c r="D49" s="45" t="s">
        <v>68</v>
      </c>
      <c r="E49" s="8" t="s">
        <v>26</v>
      </c>
      <c r="F49" s="8" t="s">
        <v>31</v>
      </c>
      <c r="G49" s="8">
        <f>F49-H49</f>
        <v>55</v>
      </c>
      <c r="H49" s="8">
        <v>5</v>
      </c>
      <c r="I49" s="84" t="s">
        <v>21</v>
      </c>
      <c r="J49" s="95" t="s">
        <v>21</v>
      </c>
      <c r="K49" s="50" t="s">
        <v>21</v>
      </c>
      <c r="L49" s="67">
        <f>K49+J49</f>
        <v>0</v>
      </c>
      <c r="M49" s="41" t="s">
        <v>21</v>
      </c>
      <c r="N49" s="50" t="s">
        <v>21</v>
      </c>
      <c r="O49" s="67">
        <f>N49+M49</f>
        <v>0</v>
      </c>
      <c r="P49" s="41" t="s">
        <v>21</v>
      </c>
      <c r="Q49" s="50" t="s">
        <v>21</v>
      </c>
      <c r="R49" s="67">
        <f>Q49+P49</f>
        <v>0</v>
      </c>
      <c r="S49" s="114">
        <v>60</v>
      </c>
      <c r="T49" s="50" t="s">
        <v>21</v>
      </c>
      <c r="U49" s="108">
        <f>T49+S49</f>
        <v>60</v>
      </c>
    </row>
    <row r="50" spans="1:21" ht="15.75" customHeight="1" thickBot="1">
      <c r="A50" s="155"/>
      <c r="B50" s="27" t="s">
        <v>136</v>
      </c>
      <c r="C50" s="37" t="s">
        <v>43</v>
      </c>
      <c r="D50" s="46" t="s">
        <v>68</v>
      </c>
      <c r="E50" s="28" t="s">
        <v>26</v>
      </c>
      <c r="F50" s="28" t="s">
        <v>31</v>
      </c>
      <c r="G50" s="8">
        <f>F50-H50</f>
        <v>60</v>
      </c>
      <c r="H50" s="28">
        <v>0</v>
      </c>
      <c r="I50" s="86" t="s">
        <v>21</v>
      </c>
      <c r="J50" s="98" t="s">
        <v>21</v>
      </c>
      <c r="K50" s="51" t="s">
        <v>21</v>
      </c>
      <c r="L50" s="68">
        <f>K50+J50</f>
        <v>0</v>
      </c>
      <c r="M50" s="42" t="s">
        <v>21</v>
      </c>
      <c r="N50" s="51" t="s">
        <v>21</v>
      </c>
      <c r="O50" s="68">
        <f>N50+M50</f>
        <v>0</v>
      </c>
      <c r="P50" s="42" t="s">
        <v>21</v>
      </c>
      <c r="Q50" s="51">
        <v>40</v>
      </c>
      <c r="R50" s="68">
        <f>Q50+P50</f>
        <v>40</v>
      </c>
      <c r="S50" s="80">
        <v>20</v>
      </c>
      <c r="T50" s="51" t="s">
        <v>21</v>
      </c>
      <c r="U50" s="109">
        <f>T50+S50</f>
        <v>20</v>
      </c>
    </row>
    <row r="51" spans="1:21" ht="11.25" customHeight="1" thickTop="1">
      <c r="A51" s="25" t="s">
        <v>137</v>
      </c>
      <c r="B51" s="21" t="s">
        <v>138</v>
      </c>
      <c r="C51" s="34"/>
      <c r="D51" s="43">
        <f>D52+D53</f>
        <v>180</v>
      </c>
      <c r="E51" s="43">
        <f aca="true" t="shared" si="21" ref="E51:J51">E52+E53</f>
        <v>60</v>
      </c>
      <c r="F51" s="43">
        <f t="shared" si="21"/>
        <v>120</v>
      </c>
      <c r="G51" s="43">
        <f t="shared" si="21"/>
        <v>120</v>
      </c>
      <c r="H51" s="43">
        <f t="shared" si="21"/>
        <v>0</v>
      </c>
      <c r="I51" s="82">
        <f t="shared" si="21"/>
        <v>0</v>
      </c>
      <c r="J51" s="99">
        <f t="shared" si="21"/>
        <v>0</v>
      </c>
      <c r="K51" s="43">
        <f>K52+K53</f>
        <v>0</v>
      </c>
      <c r="L51" s="52">
        <f>SUM(L52:L53)</f>
        <v>0</v>
      </c>
      <c r="M51" s="39">
        <f>M52+M53</f>
        <v>0</v>
      </c>
      <c r="N51" s="39">
        <f>N52+N53</f>
        <v>0</v>
      </c>
      <c r="O51" s="52">
        <f>SUM(O52:O53)</f>
        <v>0</v>
      </c>
      <c r="P51" s="39">
        <f>P52+P53</f>
        <v>0</v>
      </c>
      <c r="Q51" s="39">
        <f>Q52+Q53</f>
        <v>80</v>
      </c>
      <c r="R51" s="52">
        <f>SUM(R52:R53)</f>
        <v>80</v>
      </c>
      <c r="S51" s="39">
        <f>S52+S53</f>
        <v>40</v>
      </c>
      <c r="T51" s="39">
        <f>T52+T53</f>
        <v>0</v>
      </c>
      <c r="U51" s="110">
        <f>SUM(U52:U53)</f>
        <v>40</v>
      </c>
    </row>
    <row r="52" spans="1:21" ht="24.75" customHeight="1">
      <c r="A52" s="20" t="s">
        <v>139</v>
      </c>
      <c r="B52" s="23" t="s">
        <v>140</v>
      </c>
      <c r="C52" s="36" t="s">
        <v>43</v>
      </c>
      <c r="D52" s="45" t="s">
        <v>31</v>
      </c>
      <c r="E52" s="8" t="s">
        <v>25</v>
      </c>
      <c r="F52" s="8" t="s">
        <v>32</v>
      </c>
      <c r="G52" s="8" t="s">
        <v>32</v>
      </c>
      <c r="H52" s="8" t="s">
        <v>21</v>
      </c>
      <c r="I52" s="84" t="s">
        <v>21</v>
      </c>
      <c r="J52" s="95" t="s">
        <v>21</v>
      </c>
      <c r="K52" s="50" t="s">
        <v>21</v>
      </c>
      <c r="L52" s="67">
        <f>K52+J52</f>
        <v>0</v>
      </c>
      <c r="M52" s="41" t="s">
        <v>21</v>
      </c>
      <c r="N52" s="50" t="s">
        <v>21</v>
      </c>
      <c r="O52" s="67">
        <f>N52+M52</f>
        <v>0</v>
      </c>
      <c r="P52" s="41" t="s">
        <v>21</v>
      </c>
      <c r="Q52" s="74">
        <v>0</v>
      </c>
      <c r="R52" s="67">
        <f>Q52+P52</f>
        <v>0</v>
      </c>
      <c r="S52" s="71">
        <v>40</v>
      </c>
      <c r="T52" s="50" t="s">
        <v>21</v>
      </c>
      <c r="U52" s="108">
        <f>T52+S52</f>
        <v>40</v>
      </c>
    </row>
    <row r="53" spans="1:21" ht="13.5" thickBot="1">
      <c r="A53" s="26" t="s">
        <v>141</v>
      </c>
      <c r="B53" s="27" t="s">
        <v>142</v>
      </c>
      <c r="C53" s="37" t="s">
        <v>43</v>
      </c>
      <c r="D53" s="46" t="s">
        <v>134</v>
      </c>
      <c r="E53" s="28" t="s">
        <v>32</v>
      </c>
      <c r="F53" s="28" t="s">
        <v>90</v>
      </c>
      <c r="G53" s="28" t="s">
        <v>90</v>
      </c>
      <c r="H53" s="28" t="s">
        <v>21</v>
      </c>
      <c r="I53" s="86" t="s">
        <v>21</v>
      </c>
      <c r="J53" s="98" t="s">
        <v>21</v>
      </c>
      <c r="K53" s="51" t="s">
        <v>21</v>
      </c>
      <c r="L53" s="68">
        <f>K53+J53</f>
        <v>0</v>
      </c>
      <c r="M53" s="42" t="s">
        <v>21</v>
      </c>
      <c r="N53" s="51" t="s">
        <v>21</v>
      </c>
      <c r="O53" s="68">
        <f>N53+M53</f>
        <v>0</v>
      </c>
      <c r="P53" s="42" t="s">
        <v>21</v>
      </c>
      <c r="Q53" s="77">
        <v>80</v>
      </c>
      <c r="R53" s="68">
        <f>Q53+P53</f>
        <v>80</v>
      </c>
      <c r="S53" s="42">
        <v>0</v>
      </c>
      <c r="T53" s="51" t="s">
        <v>21</v>
      </c>
      <c r="U53" s="109">
        <f>T53+S53</f>
        <v>0</v>
      </c>
    </row>
    <row r="54" spans="1:21" ht="9.75" customHeight="1" thickTop="1">
      <c r="A54" s="25" t="s">
        <v>143</v>
      </c>
      <c r="B54" s="21" t="s">
        <v>178</v>
      </c>
      <c r="C54" s="34"/>
      <c r="D54" s="43">
        <f>D55</f>
        <v>140</v>
      </c>
      <c r="E54" s="43">
        <f aca="true" t="shared" si="22" ref="E54:K54">E55</f>
        <v>70</v>
      </c>
      <c r="F54" s="43" t="str">
        <f t="shared" si="22"/>
        <v>70</v>
      </c>
      <c r="G54" s="43" t="str">
        <f t="shared" si="22"/>
        <v>70</v>
      </c>
      <c r="H54" s="43" t="str">
        <f t="shared" si="22"/>
        <v>0</v>
      </c>
      <c r="I54" s="82" t="str">
        <f t="shared" si="22"/>
        <v>0</v>
      </c>
      <c r="J54" s="99" t="str">
        <f t="shared" si="22"/>
        <v>0</v>
      </c>
      <c r="K54" s="43" t="str">
        <f t="shared" si="22"/>
        <v>0</v>
      </c>
      <c r="L54" s="52">
        <f aca="true" t="shared" si="23" ref="L54:U54">L55</f>
        <v>0</v>
      </c>
      <c r="M54" s="39" t="str">
        <f t="shared" si="23"/>
        <v>0</v>
      </c>
      <c r="N54" s="39" t="str">
        <f t="shared" si="23"/>
        <v>0</v>
      </c>
      <c r="O54" s="52">
        <f t="shared" si="23"/>
        <v>0</v>
      </c>
      <c r="P54" s="39">
        <f t="shared" si="23"/>
        <v>0</v>
      </c>
      <c r="Q54" s="48">
        <f t="shared" si="23"/>
        <v>33</v>
      </c>
      <c r="R54" s="52">
        <f t="shared" si="23"/>
        <v>33</v>
      </c>
      <c r="S54" s="39">
        <f t="shared" si="23"/>
        <v>37</v>
      </c>
      <c r="T54" s="48" t="str">
        <f t="shared" si="23"/>
        <v>0</v>
      </c>
      <c r="U54" s="110">
        <f t="shared" si="23"/>
        <v>37</v>
      </c>
    </row>
    <row r="55" spans="1:21" ht="13.5" thickBot="1">
      <c r="A55" s="26" t="s">
        <v>144</v>
      </c>
      <c r="B55" s="27" t="s">
        <v>145</v>
      </c>
      <c r="C55" s="37" t="s">
        <v>43</v>
      </c>
      <c r="D55" s="119">
        <v>140</v>
      </c>
      <c r="E55" s="120">
        <v>70</v>
      </c>
      <c r="F55" s="28" t="s">
        <v>64</v>
      </c>
      <c r="G55" s="28" t="s">
        <v>64</v>
      </c>
      <c r="H55" s="28" t="s">
        <v>21</v>
      </c>
      <c r="I55" s="86" t="s">
        <v>21</v>
      </c>
      <c r="J55" s="98" t="s">
        <v>21</v>
      </c>
      <c r="K55" s="51" t="s">
        <v>21</v>
      </c>
      <c r="L55" s="68">
        <f>K55+J55</f>
        <v>0</v>
      </c>
      <c r="M55" s="42" t="s">
        <v>21</v>
      </c>
      <c r="N55" s="51" t="s">
        <v>21</v>
      </c>
      <c r="O55" s="68">
        <f>N55+M55</f>
        <v>0</v>
      </c>
      <c r="P55" s="42">
        <v>0</v>
      </c>
      <c r="Q55" s="51">
        <v>33</v>
      </c>
      <c r="R55" s="68">
        <f>Q55+P55</f>
        <v>33</v>
      </c>
      <c r="S55" s="42">
        <v>37</v>
      </c>
      <c r="T55" s="51" t="s">
        <v>21</v>
      </c>
      <c r="U55" s="109">
        <f>T55+S55</f>
        <v>37</v>
      </c>
    </row>
    <row r="56" spans="1:21" ht="12" customHeight="1" thickTop="1">
      <c r="A56" s="25" t="s">
        <v>146</v>
      </c>
      <c r="B56" s="21" t="s">
        <v>147</v>
      </c>
      <c r="C56" s="34"/>
      <c r="D56" s="43" t="str">
        <f>D57</f>
        <v>35</v>
      </c>
      <c r="E56" s="43" t="str">
        <f aca="true" t="shared" si="24" ref="E56:K56">E57</f>
        <v>0</v>
      </c>
      <c r="F56" s="43" t="str">
        <f t="shared" si="24"/>
        <v>35</v>
      </c>
      <c r="G56" s="43" t="str">
        <f t="shared" si="24"/>
        <v>35</v>
      </c>
      <c r="H56" s="43" t="str">
        <f t="shared" si="24"/>
        <v>0</v>
      </c>
      <c r="I56" s="82" t="str">
        <f t="shared" si="24"/>
        <v>0</v>
      </c>
      <c r="J56" s="99" t="str">
        <f t="shared" si="24"/>
        <v>0</v>
      </c>
      <c r="K56" s="43" t="str">
        <f t="shared" si="24"/>
        <v>0</v>
      </c>
      <c r="L56" s="52">
        <f aca="true" t="shared" si="25" ref="L56:U56">L57</f>
        <v>0</v>
      </c>
      <c r="M56" s="39" t="str">
        <f t="shared" si="25"/>
        <v>0</v>
      </c>
      <c r="N56" s="117" t="str">
        <f t="shared" si="25"/>
        <v>35</v>
      </c>
      <c r="O56" s="52">
        <f t="shared" si="25"/>
        <v>35</v>
      </c>
      <c r="P56" s="39" t="str">
        <f t="shared" si="25"/>
        <v>0</v>
      </c>
      <c r="Q56" s="48" t="str">
        <f t="shared" si="25"/>
        <v>0</v>
      </c>
      <c r="R56" s="52">
        <f t="shared" si="25"/>
        <v>0</v>
      </c>
      <c r="S56" s="39" t="str">
        <f t="shared" si="25"/>
        <v>0</v>
      </c>
      <c r="T56" s="48" t="str">
        <f t="shared" si="25"/>
        <v>0</v>
      </c>
      <c r="U56" s="110">
        <f t="shared" si="25"/>
        <v>0</v>
      </c>
    </row>
    <row r="57" spans="1:21" ht="13.5" thickBot="1">
      <c r="A57" s="26" t="s">
        <v>148</v>
      </c>
      <c r="B57" s="27" t="s">
        <v>147</v>
      </c>
      <c r="C57" s="37" t="s">
        <v>125</v>
      </c>
      <c r="D57" s="46" t="s">
        <v>38</v>
      </c>
      <c r="E57" s="28" t="s">
        <v>21</v>
      </c>
      <c r="F57" s="28" t="s">
        <v>38</v>
      </c>
      <c r="G57" s="28" t="s">
        <v>38</v>
      </c>
      <c r="H57" s="28" t="s">
        <v>21</v>
      </c>
      <c r="I57" s="86" t="s">
        <v>21</v>
      </c>
      <c r="J57" s="98" t="s">
        <v>21</v>
      </c>
      <c r="K57" s="51" t="s">
        <v>21</v>
      </c>
      <c r="L57" s="68">
        <f>K57+J57</f>
        <v>0</v>
      </c>
      <c r="M57" s="42" t="s">
        <v>21</v>
      </c>
      <c r="N57" s="51" t="s">
        <v>38</v>
      </c>
      <c r="O57" s="68">
        <f>N57+M57</f>
        <v>35</v>
      </c>
      <c r="P57" s="42" t="s">
        <v>21</v>
      </c>
      <c r="Q57" s="51" t="s">
        <v>21</v>
      </c>
      <c r="R57" s="68">
        <f>Q57+P57</f>
        <v>0</v>
      </c>
      <c r="S57" s="42" t="s">
        <v>21</v>
      </c>
      <c r="T57" s="51" t="s">
        <v>21</v>
      </c>
      <c r="U57" s="109">
        <f>T57+S57</f>
        <v>0</v>
      </c>
    </row>
    <row r="58" spans="1:22" ht="12" customHeight="1" thickBot="1" thickTop="1">
      <c r="A58" s="29"/>
      <c r="B58" s="30" t="s">
        <v>149</v>
      </c>
      <c r="C58" s="38"/>
      <c r="D58" s="47">
        <f>D6+D28+D36+D51+D54</f>
        <v>7233</v>
      </c>
      <c r="E58" s="47">
        <f aca="true" t="shared" si="26" ref="E58:K58">E6+E28+E36+E51+E54</f>
        <v>1653</v>
      </c>
      <c r="F58" s="47">
        <f t="shared" si="26"/>
        <v>5580</v>
      </c>
      <c r="G58" s="47">
        <f t="shared" si="26"/>
        <v>4866</v>
      </c>
      <c r="H58" s="47">
        <f t="shared" si="26"/>
        <v>724</v>
      </c>
      <c r="I58" s="89">
        <f t="shared" si="26"/>
        <v>0</v>
      </c>
      <c r="J58" s="102">
        <f t="shared" si="26"/>
        <v>612</v>
      </c>
      <c r="K58" s="103">
        <f t="shared" si="26"/>
        <v>865</v>
      </c>
      <c r="L58" s="104">
        <f>L6+L28+L36+L51+L54+L56</f>
        <v>1477</v>
      </c>
      <c r="M58" s="105">
        <f>M6+M28+M36+M51+M54</f>
        <v>612</v>
      </c>
      <c r="N58" s="116">
        <f>N6+N28+N36+N51+N54</f>
        <v>792</v>
      </c>
      <c r="O58" s="104">
        <f>O54+O51+O36+O28+O6</f>
        <v>1404</v>
      </c>
      <c r="P58" s="105">
        <f>P54+P51+P36+P28+P6</f>
        <v>570</v>
      </c>
      <c r="Q58" s="105">
        <f>Q54+Q51+Q36+Q28+Q6</f>
        <v>811</v>
      </c>
      <c r="R58" s="104">
        <f>R6+R28+R36+R51+R54+R56</f>
        <v>1381</v>
      </c>
      <c r="S58" s="105">
        <f>S54+S51+S36+S28+S6</f>
        <v>526</v>
      </c>
      <c r="T58" s="105">
        <f>T54+T51+T36+T28+T6</f>
        <v>792</v>
      </c>
      <c r="U58" s="112">
        <f>U6+U28+U36+U51+U54+U56</f>
        <v>1318</v>
      </c>
      <c r="V58" s="81"/>
    </row>
    <row r="59" spans="1:21" ht="12" customHeight="1" thickBot="1" thickTop="1">
      <c r="A59" s="32" t="s">
        <v>164</v>
      </c>
      <c r="B59" s="33" t="s">
        <v>180</v>
      </c>
      <c r="C59" s="160" t="s">
        <v>167</v>
      </c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2"/>
    </row>
    <row r="60" spans="1:21" ht="10.5" customHeight="1" thickBot="1" thickTop="1">
      <c r="A60" s="137"/>
      <c r="B60" s="138"/>
      <c r="C60" s="143" t="s">
        <v>150</v>
      </c>
      <c r="D60" s="146" t="s">
        <v>151</v>
      </c>
      <c r="E60" s="147"/>
      <c r="F60" s="147"/>
      <c r="G60" s="147"/>
      <c r="H60" s="147"/>
      <c r="I60" s="147"/>
      <c r="J60" s="31">
        <v>516</v>
      </c>
      <c r="K60" s="31">
        <v>637</v>
      </c>
      <c r="L60" s="78">
        <f aca="true" t="shared" si="27" ref="L60:L66">SUM(J60:K60)</f>
        <v>1153</v>
      </c>
      <c r="M60" s="31">
        <v>360</v>
      </c>
      <c r="N60" s="31">
        <v>504</v>
      </c>
      <c r="O60" s="78">
        <f>SUM(M60:N60)</f>
        <v>864</v>
      </c>
      <c r="P60" s="31">
        <v>390</v>
      </c>
      <c r="Q60" s="31">
        <v>451</v>
      </c>
      <c r="R60" s="78">
        <f aca="true" t="shared" si="28" ref="R60:R66">SUM(P60:Q60)</f>
        <v>841</v>
      </c>
      <c r="S60" s="31">
        <v>454</v>
      </c>
      <c r="T60" s="31" t="s">
        <v>21</v>
      </c>
      <c r="U60" s="78">
        <f aca="true" t="shared" si="29" ref="U60:U66">SUM(S60:T60)</f>
        <v>454</v>
      </c>
    </row>
    <row r="61" spans="1:21" ht="9" customHeight="1" thickBot="1" thickTop="1">
      <c r="A61" s="139"/>
      <c r="B61" s="140"/>
      <c r="C61" s="144"/>
      <c r="D61" s="148" t="s">
        <v>152</v>
      </c>
      <c r="E61" s="149"/>
      <c r="F61" s="149"/>
      <c r="G61" s="149"/>
      <c r="H61" s="149"/>
      <c r="I61" s="149"/>
      <c r="J61" s="9">
        <v>96</v>
      </c>
      <c r="K61" s="9">
        <v>228</v>
      </c>
      <c r="L61" s="78">
        <f t="shared" si="27"/>
        <v>324</v>
      </c>
      <c r="M61" s="9">
        <v>252</v>
      </c>
      <c r="N61" s="9">
        <v>288</v>
      </c>
      <c r="O61" s="78">
        <f aca="true" t="shared" si="30" ref="O61:O66">SUM(M61:N61)</f>
        <v>540</v>
      </c>
      <c r="P61" s="9" t="s">
        <v>21</v>
      </c>
      <c r="Q61" s="9" t="s">
        <v>21</v>
      </c>
      <c r="R61" s="78">
        <f t="shared" si="28"/>
        <v>0</v>
      </c>
      <c r="S61" s="9">
        <v>72</v>
      </c>
      <c r="T61" s="9">
        <v>216</v>
      </c>
      <c r="U61" s="78">
        <f t="shared" si="29"/>
        <v>288</v>
      </c>
    </row>
    <row r="62" spans="1:21" ht="9" customHeight="1" thickBot="1" thickTop="1">
      <c r="A62" s="139"/>
      <c r="B62" s="140"/>
      <c r="C62" s="144"/>
      <c r="D62" s="148" t="s">
        <v>153</v>
      </c>
      <c r="E62" s="149"/>
      <c r="F62" s="149"/>
      <c r="G62" s="149"/>
      <c r="H62" s="149"/>
      <c r="I62" s="149"/>
      <c r="J62" s="9" t="s">
        <v>21</v>
      </c>
      <c r="K62" s="9" t="s">
        <v>21</v>
      </c>
      <c r="L62" s="78">
        <f t="shared" si="27"/>
        <v>0</v>
      </c>
      <c r="M62" s="9" t="s">
        <v>21</v>
      </c>
      <c r="N62" s="9" t="s">
        <v>21</v>
      </c>
      <c r="O62" s="78">
        <f t="shared" si="30"/>
        <v>0</v>
      </c>
      <c r="P62" s="9">
        <v>180</v>
      </c>
      <c r="Q62" s="9">
        <v>360</v>
      </c>
      <c r="R62" s="78">
        <f t="shared" si="28"/>
        <v>540</v>
      </c>
      <c r="S62" s="9" t="s">
        <v>21</v>
      </c>
      <c r="T62" s="9">
        <v>576</v>
      </c>
      <c r="U62" s="78">
        <f t="shared" si="29"/>
        <v>576</v>
      </c>
    </row>
    <row r="63" spans="1:21" ht="9" customHeight="1" thickBot="1" thickTop="1">
      <c r="A63" s="139"/>
      <c r="B63" s="140"/>
      <c r="C63" s="144"/>
      <c r="D63" s="148" t="s">
        <v>154</v>
      </c>
      <c r="E63" s="149"/>
      <c r="F63" s="149"/>
      <c r="G63" s="149"/>
      <c r="H63" s="149"/>
      <c r="I63" s="149"/>
      <c r="J63" s="9" t="s">
        <v>21</v>
      </c>
      <c r="K63" s="9" t="s">
        <v>21</v>
      </c>
      <c r="L63" s="78">
        <f t="shared" si="27"/>
        <v>0</v>
      </c>
      <c r="M63" s="9">
        <v>1</v>
      </c>
      <c r="N63" s="9">
        <v>2</v>
      </c>
      <c r="O63" s="78">
        <f t="shared" si="30"/>
        <v>3</v>
      </c>
      <c r="P63" s="9">
        <v>2</v>
      </c>
      <c r="Q63" s="9">
        <v>2</v>
      </c>
      <c r="R63" s="78">
        <f t="shared" si="28"/>
        <v>4</v>
      </c>
      <c r="S63" s="9">
        <v>3</v>
      </c>
      <c r="T63" s="9">
        <v>0</v>
      </c>
      <c r="U63" s="78">
        <f t="shared" si="29"/>
        <v>3</v>
      </c>
    </row>
    <row r="64" spans="1:21" ht="9" customHeight="1" thickBot="1" thickTop="1">
      <c r="A64" s="139"/>
      <c r="B64" s="140"/>
      <c r="C64" s="144"/>
      <c r="D64" s="148" t="s">
        <v>155</v>
      </c>
      <c r="E64" s="149"/>
      <c r="F64" s="149"/>
      <c r="G64" s="149"/>
      <c r="H64" s="149"/>
      <c r="I64" s="149"/>
      <c r="J64" s="9">
        <v>3</v>
      </c>
      <c r="K64" s="9">
        <v>4</v>
      </c>
      <c r="L64" s="78">
        <f t="shared" si="27"/>
        <v>7</v>
      </c>
      <c r="M64" s="9">
        <v>2</v>
      </c>
      <c r="N64" s="9">
        <v>4</v>
      </c>
      <c r="O64" s="78">
        <f t="shared" si="30"/>
        <v>6</v>
      </c>
      <c r="P64" s="9">
        <v>2</v>
      </c>
      <c r="Q64" s="9">
        <v>5</v>
      </c>
      <c r="R64" s="78">
        <f t="shared" si="28"/>
        <v>7</v>
      </c>
      <c r="S64" s="9">
        <v>4</v>
      </c>
      <c r="T64" s="9" t="s">
        <v>21</v>
      </c>
      <c r="U64" s="78">
        <f t="shared" si="29"/>
        <v>4</v>
      </c>
    </row>
    <row r="65" spans="1:21" ht="6.75" customHeight="1" thickBot="1" thickTop="1">
      <c r="A65" s="139"/>
      <c r="B65" s="140"/>
      <c r="C65" s="144"/>
      <c r="D65" s="148" t="s">
        <v>156</v>
      </c>
      <c r="E65" s="149"/>
      <c r="F65" s="149"/>
      <c r="G65" s="149"/>
      <c r="H65" s="149"/>
      <c r="I65" s="149"/>
      <c r="J65" s="9" t="s">
        <v>21</v>
      </c>
      <c r="K65" s="9" t="s">
        <v>21</v>
      </c>
      <c r="L65" s="78">
        <f t="shared" si="27"/>
        <v>0</v>
      </c>
      <c r="M65" s="9" t="s">
        <v>21</v>
      </c>
      <c r="N65" s="9">
        <v>0</v>
      </c>
      <c r="O65" s="78">
        <f t="shared" si="30"/>
        <v>0</v>
      </c>
      <c r="P65" s="9" t="s">
        <v>21</v>
      </c>
      <c r="Q65" s="9">
        <v>0</v>
      </c>
      <c r="R65" s="78">
        <f t="shared" si="28"/>
        <v>0</v>
      </c>
      <c r="S65" s="9" t="s">
        <v>21</v>
      </c>
      <c r="T65" s="9">
        <v>0</v>
      </c>
      <c r="U65" s="78">
        <f t="shared" si="29"/>
        <v>0</v>
      </c>
    </row>
    <row r="66" spans="1:21" ht="8.25" customHeight="1" thickBot="1" thickTop="1">
      <c r="A66" s="141"/>
      <c r="B66" s="142"/>
      <c r="C66" s="145"/>
      <c r="D66" s="150" t="s">
        <v>157</v>
      </c>
      <c r="E66" s="151"/>
      <c r="F66" s="151"/>
      <c r="G66" s="151"/>
      <c r="H66" s="151"/>
      <c r="I66" s="151"/>
      <c r="J66" s="17" t="s">
        <v>21</v>
      </c>
      <c r="K66" s="17" t="s">
        <v>21</v>
      </c>
      <c r="L66" s="78">
        <f t="shared" si="27"/>
        <v>0</v>
      </c>
      <c r="M66" s="17" t="s">
        <v>21</v>
      </c>
      <c r="N66" s="17" t="s">
        <v>21</v>
      </c>
      <c r="O66" s="78">
        <f t="shared" si="30"/>
        <v>0</v>
      </c>
      <c r="P66" s="17" t="s">
        <v>21</v>
      </c>
      <c r="Q66" s="17" t="s">
        <v>21</v>
      </c>
      <c r="R66" s="78">
        <f t="shared" si="28"/>
        <v>0</v>
      </c>
      <c r="S66" s="17" t="s">
        <v>21</v>
      </c>
      <c r="T66" s="17" t="s">
        <v>21</v>
      </c>
      <c r="U66" s="78">
        <f t="shared" si="29"/>
        <v>0</v>
      </c>
    </row>
    <row r="67" spans="1:22" ht="11.25" customHeight="1" thickTop="1">
      <c r="A67" s="5"/>
      <c r="B67" s="12"/>
      <c r="C67" s="10"/>
      <c r="D67" s="6"/>
      <c r="E67" s="6"/>
      <c r="F67" s="6"/>
      <c r="G67" s="6"/>
      <c r="H67" s="6"/>
      <c r="I67" s="6"/>
      <c r="J67" s="113" t="s">
        <v>184</v>
      </c>
      <c r="K67" s="113" t="s">
        <v>186</v>
      </c>
      <c r="L67" s="7"/>
      <c r="M67" s="113" t="s">
        <v>188</v>
      </c>
      <c r="N67" s="113" t="s">
        <v>191</v>
      </c>
      <c r="O67" s="7"/>
      <c r="P67" s="113" t="s">
        <v>197</v>
      </c>
      <c r="Q67" s="113" t="s">
        <v>194</v>
      </c>
      <c r="R67" s="7"/>
      <c r="S67" s="113" t="s">
        <v>199</v>
      </c>
      <c r="T67" s="113" t="s">
        <v>198</v>
      </c>
      <c r="U67" s="7"/>
      <c r="V67" s="81"/>
    </row>
    <row r="68" spans="1:21" ht="10.5" customHeight="1">
      <c r="A68" s="15" t="s">
        <v>158</v>
      </c>
      <c r="B68" s="12"/>
      <c r="C68" s="10"/>
      <c r="D68" s="6"/>
      <c r="E68" s="6"/>
      <c r="F68" s="6"/>
      <c r="G68" s="6"/>
      <c r="H68" s="6"/>
      <c r="I68" s="6"/>
      <c r="J68" s="113" t="s">
        <v>181</v>
      </c>
      <c r="K68" s="113" t="s">
        <v>185</v>
      </c>
      <c r="L68" s="7"/>
      <c r="M68" s="113" t="s">
        <v>187</v>
      </c>
      <c r="N68" s="113" t="s">
        <v>190</v>
      </c>
      <c r="O68" s="7"/>
      <c r="P68" s="113" t="s">
        <v>192</v>
      </c>
      <c r="Q68" s="113" t="s">
        <v>193</v>
      </c>
      <c r="R68" s="7"/>
      <c r="S68" s="113" t="s">
        <v>195</v>
      </c>
      <c r="T68" s="113" t="s">
        <v>196</v>
      </c>
      <c r="U68" s="7"/>
    </row>
    <row r="69" spans="1:21" ht="12.75" customHeight="1">
      <c r="A69" s="16" t="s">
        <v>165</v>
      </c>
      <c r="B69" s="12"/>
      <c r="C69" s="10"/>
      <c r="D69" s="6"/>
      <c r="E69" s="6"/>
      <c r="F69" s="6"/>
      <c r="G69" s="6"/>
      <c r="H69" s="6"/>
      <c r="I69" s="6"/>
      <c r="J69" s="113" t="s">
        <v>182</v>
      </c>
      <c r="K69" s="113" t="s">
        <v>182</v>
      </c>
      <c r="L69" s="7"/>
      <c r="M69" s="113" t="s">
        <v>182</v>
      </c>
      <c r="N69" s="113" t="s">
        <v>189</v>
      </c>
      <c r="O69" s="7"/>
      <c r="P69" s="113" t="s">
        <v>189</v>
      </c>
      <c r="Q69" s="113" t="s">
        <v>189</v>
      </c>
      <c r="R69" s="7"/>
      <c r="S69" s="113" t="s">
        <v>189</v>
      </c>
      <c r="T69" s="113" t="s">
        <v>182</v>
      </c>
      <c r="U69" s="113" t="s">
        <v>183</v>
      </c>
    </row>
    <row r="70" spans="1:21" ht="12" customHeight="1">
      <c r="A70" s="16" t="s">
        <v>166</v>
      </c>
      <c r="C70" s="10"/>
      <c r="D70" s="6"/>
      <c r="E70" s="6"/>
      <c r="F70" s="6"/>
      <c r="G70" s="6"/>
      <c r="H70" s="6"/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U70" s="7"/>
    </row>
    <row r="71" spans="1:21" ht="12.75">
      <c r="A71" s="16" t="s">
        <v>159</v>
      </c>
      <c r="B71" s="12"/>
      <c r="C71" s="10"/>
      <c r="D71" s="6"/>
      <c r="E71" s="6"/>
      <c r="F71" s="6"/>
      <c r="G71" s="6"/>
      <c r="H71" s="6"/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U71" s="7"/>
    </row>
  </sheetData>
  <sheetProtection/>
  <mergeCells count="38">
    <mergeCell ref="A41:A43"/>
    <mergeCell ref="A47:A50"/>
    <mergeCell ref="U3:U5"/>
    <mergeCell ref="J2:U2"/>
    <mergeCell ref="C59:U59"/>
    <mergeCell ref="L3:L5"/>
    <mergeCell ref="O3:O5"/>
    <mergeCell ref="R3:R5"/>
    <mergeCell ref="P3:Q3"/>
    <mergeCell ref="P4:P5"/>
    <mergeCell ref="Q4:Q5"/>
    <mergeCell ref="S3:T3"/>
    <mergeCell ref="S4:S5"/>
    <mergeCell ref="T4:T5"/>
    <mergeCell ref="J3:K3"/>
    <mergeCell ref="J4:J5"/>
    <mergeCell ref="A60:B66"/>
    <mergeCell ref="C60:C66"/>
    <mergeCell ref="D60:I60"/>
    <mergeCell ref="D61:I61"/>
    <mergeCell ref="D62:I62"/>
    <mergeCell ref="D63:I63"/>
    <mergeCell ref="D64:I64"/>
    <mergeCell ref="D65:I65"/>
    <mergeCell ref="D66:I66"/>
    <mergeCell ref="K4:K5"/>
    <mergeCell ref="M3:N3"/>
    <mergeCell ref="M4:M5"/>
    <mergeCell ref="N4:N5"/>
    <mergeCell ref="E3:E5"/>
    <mergeCell ref="C2:C5"/>
    <mergeCell ref="F4:F5"/>
    <mergeCell ref="A2:A5"/>
    <mergeCell ref="B2:B5"/>
    <mergeCell ref="D2:I2"/>
    <mergeCell ref="F3:I3"/>
    <mergeCell ref="G4:I4"/>
    <mergeCell ref="D3:D5"/>
  </mergeCells>
  <printOptions/>
  <pageMargins left="0.44" right="0.26" top="0.48" bottom="0.52" header="0.17" footer="0.17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Ingenuity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Falcon</dc:creator>
  <cp:keywords/>
  <dc:description/>
  <cp:lastModifiedBy>Николай</cp:lastModifiedBy>
  <cp:lastPrinted>2017-08-26T02:30:50Z</cp:lastPrinted>
  <dcterms:created xsi:type="dcterms:W3CDTF">2014-09-11T06:09:15Z</dcterms:created>
  <dcterms:modified xsi:type="dcterms:W3CDTF">2017-12-09T06:46:43Z</dcterms:modified>
  <cp:category/>
  <cp:version/>
  <cp:contentType/>
  <cp:contentStatus/>
</cp:coreProperties>
</file>